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io_ath\Desktop\ds 17.05.2022\ΘΕΜΑΤΑ 10oυ Δ.Σ\"/>
    </mc:Choice>
  </mc:AlternateContent>
  <bookViews>
    <workbookView xWindow="0" yWindow="0" windowWidth="28800" windowHeight="12435" tabRatio="721"/>
  </bookViews>
  <sheets>
    <sheet name="ΕΡΓΑ-ΜΕΛΕΤΕΣ" sheetId="6" r:id="rId1"/>
    <sheet name="ΣΥΝΕΧΙΖΟΜΕΝΑ" sheetId="5" r:id="rId2"/>
    <sheet name="ΑΝΑΚΕΦΑΛΑΙΩΣΗ" sheetId="1" r:id="rId3"/>
  </sheets>
  <definedNames>
    <definedName name="_xlnm.Print_Area" localSheetId="2">ΑΝΑΚΕΦΑΛΑΙΩΣΗ!$A$1:$H$17</definedName>
    <definedName name="_xlnm.Print_Area" localSheetId="0">'ΕΡΓΑ-ΜΕΛΕΤΕΣ'!$B$1:$I$70</definedName>
    <definedName name="_xlnm.Print_Area" localSheetId="1">ΣΥΝΕΧΙΖΟΜΕΝΑ!$B$1:$H$25</definedName>
    <definedName name="_xlnm.Print_Titles" localSheetId="2">ΑΝΑΚΕΦΑΛΑΙΩΣΗ!$3:$4</definedName>
    <definedName name="_xlnm.Print_Titles" localSheetId="0">'ΕΡΓΑ-ΜΕΛΕΤΕΣ'!$4:$5</definedName>
    <definedName name="_xlnm.Print_Titles" localSheetId="1">ΣΥΝΕΧΙΖΟΜΕΝΑ!$1:$1</definedName>
  </definedNames>
  <calcPr calcId="162913" fullCalcOnLoad="1"/>
</workbook>
</file>

<file path=xl/calcChain.xml><?xml version="1.0" encoding="utf-8"?>
<calcChain xmlns="http://schemas.openxmlformats.org/spreadsheetml/2006/main">
  <c r="I29" i="6" l="1"/>
  <c r="H9" i="5"/>
  <c r="H7" i="5"/>
  <c r="F30" i="6"/>
  <c r="I20" i="6"/>
  <c r="I23" i="6"/>
  <c r="I31" i="6"/>
  <c r="I36" i="6"/>
  <c r="F33" i="6"/>
  <c r="I12" i="6"/>
  <c r="F68" i="6"/>
  <c r="I67" i="6"/>
  <c r="I60" i="6"/>
  <c r="I34" i="6"/>
  <c r="I40" i="6"/>
  <c r="H36" i="6"/>
  <c r="H23" i="6"/>
  <c r="H49" i="6"/>
  <c r="G5" i="1"/>
  <c r="H58" i="6"/>
  <c r="H53" i="6"/>
  <c r="H70" i="6"/>
  <c r="G6" i="1"/>
  <c r="H15" i="5"/>
  <c r="I48" i="6"/>
  <c r="I44" i="6"/>
  <c r="H40" i="6"/>
  <c r="H44" i="6"/>
  <c r="H48" i="6"/>
  <c r="F9" i="6"/>
  <c r="I9" i="6"/>
  <c r="F21" i="5"/>
  <c r="F22" i="5"/>
  <c r="F20" i="5"/>
  <c r="F19" i="5"/>
  <c r="F14" i="5"/>
  <c r="F6" i="5"/>
  <c r="B4" i="5"/>
  <c r="B5" i="5"/>
  <c r="B6" i="5"/>
  <c r="B7" i="5"/>
  <c r="B9" i="5"/>
  <c r="B11" i="5"/>
  <c r="B12" i="5"/>
  <c r="B20" i="5"/>
  <c r="B21" i="5"/>
  <c r="B23" i="5"/>
  <c r="B24" i="5"/>
  <c r="F4" i="5"/>
  <c r="I16" i="6"/>
  <c r="I70" i="6"/>
  <c r="H6" i="1"/>
  <c r="I15" i="6"/>
  <c r="H25" i="5"/>
  <c r="H7" i="1"/>
  <c r="I49" i="6"/>
  <c r="H5" i="1"/>
  <c r="H8" i="1"/>
</calcChain>
</file>

<file path=xl/sharedStrings.xml><?xml version="1.0" encoding="utf-8"?>
<sst xmlns="http://schemas.openxmlformats.org/spreadsheetml/2006/main" count="243" uniqueCount="183">
  <si>
    <t>α/α</t>
  </si>
  <si>
    <t>ΣΥΝΟΛΟ</t>
  </si>
  <si>
    <t>ΔΑΠΑΝΗ</t>
  </si>
  <si>
    <t>ΤΙΤΛΟΣ ΕΡΓΟΥ</t>
  </si>
  <si>
    <t>Κ.Α</t>
  </si>
  <si>
    <t>ΧΡΗΜΑΤΟΔΟΤΗΣΗ</t>
  </si>
  <si>
    <t>ΔΡΧ</t>
  </si>
  <si>
    <t>Ι. ΕΡΓΑ</t>
  </si>
  <si>
    <t>ΕΡΓΑ</t>
  </si>
  <si>
    <t>ΙΙ</t>
  </si>
  <si>
    <t>ΙΙΙ</t>
  </si>
  <si>
    <t>ΜΕΛΕΤΕΣ</t>
  </si>
  <si>
    <t>ΣΥΝΕΧΙΖΟΜΕΝΑ ΕΡΓΑ</t>
  </si>
  <si>
    <t>ΠΑΝ. ΤΣΑΛΤΑΣ</t>
  </si>
  <si>
    <t>ΑΝΑΚΕΦΑΛΑΙΩΣΗ</t>
  </si>
  <si>
    <t>(ΑΠΟΧΕΤΕΥΣΗ ΟΜΒΡΙΩΝ)</t>
  </si>
  <si>
    <t>Ι</t>
  </si>
  <si>
    <t xml:space="preserve">III. ΣΥΝΕΧΙΖΟΜΕΝΑ </t>
  </si>
  <si>
    <t>ΑΠΟΚΑΤΑΣΤΑΣΗ ΔΙΑΤΗΡΗΤΕΟΥ ΚΤΙΡΙΟΥ ΟΔΟΥ ΜΕΤΑΜΟΡΦΩΣΕΩΣ ΚΑΙ ΠΕΡΙΚΛΕΟΥΣ</t>
  </si>
  <si>
    <t>ΙΔΙΟΙ ΠΟΡΟΙ</t>
  </si>
  <si>
    <t>ΕΝΕΡΓΕΙΑΚΗ ΑΝΑΒΑΘΜΙΣΗ ΠΟΛΙΤΙΣΤΙΚΟΥ ΚΕΝΤΡΟΥ "ΜΕΛΙΝΑ ΜΕΡΚΟΥΡΗ"</t>
  </si>
  <si>
    <t xml:space="preserve">Α.1. ΚΤΙΡΙΟΛΟΓΙΚΑ                                 </t>
  </si>
  <si>
    <t>Α. ΕΡΓΑ ΕΠΕΝΔΥΣΕΩΝ</t>
  </si>
  <si>
    <t>Κ.Α. ΕΞΟΔΩΝ</t>
  </si>
  <si>
    <t>Κ.Α. ΕΣΟΔΩΝ</t>
  </si>
  <si>
    <t>ΠΟΣΟ ΕΣΟΔΟΥ</t>
  </si>
  <si>
    <t>ΑΠΟΚΑΤΑΣΤΑΣΗ ΙΣΤΟΡΙΚΟΥ ΚΤΙΡΙΟΥ ΜΠΙΖΑΝΙΟΥ ΚΑΙ ΠΕΡΙΒΑΛΛΟΝΤΟΣ ΧΩΡΟΥ</t>
  </si>
  <si>
    <t>ΣΑΤΑ 2015</t>
  </si>
  <si>
    <t>ΝΟΜΙΜΟΠΟΙΗΣΗ ΚΑΤΑΣΚΕΥΩΝ ΣΤΟ ΔΗΜΟΤΙΚΟ ΣΤΑΔΙΟ</t>
  </si>
  <si>
    <t>ΙΙ. ΜΕΛΕΤΕΣ - ΥΠΗΡΕΣΙΕΣ</t>
  </si>
  <si>
    <t>ΚΑΤΑΣΚΕΥΗ ΔΕΥΤΕΡΕΥΟΝΤΩΝ ΑΓΩΓΩΝ ΑΚΑΘΑΡΤΩΝ ΚΑΙ ΕΞΩΤΕΡΙΚΩΝ ΔΙΑΚΛΑΔΩΣΕΩΝ 2014</t>
  </si>
  <si>
    <t>30.7312.0001</t>
  </si>
  <si>
    <t>ΣΑΤΑ 2014                 ΙΔΙΟΙ ΠΟΡΟΙ</t>
  </si>
  <si>
    <t>15.7331.0007</t>
  </si>
  <si>
    <t>30.7411.0004</t>
  </si>
  <si>
    <t xml:space="preserve">  </t>
  </si>
  <si>
    <t>ΠΡΟΓΡΑΜΜΑΤΙΚΗ ΣΥΜΒΑΣΗ ΠΕΡΙΦΕΡΕΙΑ ΑΤΤΙΚΗΣ</t>
  </si>
  <si>
    <t>ΠΡΟΫΠΟΛΟΓΙΣΜΟΣ</t>
  </si>
  <si>
    <t xml:space="preserve"> </t>
  </si>
  <si>
    <t>ΔΙΑΜΟΡΦΩΣΗ ΧΩΡΟΥ ΣΕ ΚΑΠΗ (ΕΣΠΕΡΙΔΩΝ &amp; ΑΡΙΣΤΟΓΕΙΤΟΝΟΣ)</t>
  </si>
  <si>
    <t>15.7331.0013</t>
  </si>
  <si>
    <t>1326.0002</t>
  </si>
  <si>
    <t>ΣΥΝΤΗΡΗΣΗ ΣΧΟΛΙΚΩΝ ΚΤΙΡΙΩΝ 2017</t>
  </si>
  <si>
    <t>15.7331.0096</t>
  </si>
  <si>
    <t>ΣΥΝΟΛΟ ΕΡΓΩΝ</t>
  </si>
  <si>
    <t>ΣΥΝΟΛΟ ΜΕΛΕΤΩΝ - ΤΕΧΝΙΚΩΝ ΥΠΗΡΕΣΙΩΝ</t>
  </si>
  <si>
    <t>ΠΡΟΫΠΟΛΟΓΙΣΜΟΣ ΕΡΓΟΥ-ΜΕΛΕΤΗΣ</t>
  </si>
  <si>
    <t xml:space="preserve">   </t>
  </si>
  <si>
    <t>ΣΥΝΤΗΡΗΣΗ ΣΧΟΛΙΚΩΝ ΚΤΙΡΙΩΝ 2018</t>
  </si>
  <si>
    <t>15.7331.0010</t>
  </si>
  <si>
    <t>ΑΝΑΚΑΤΑΣΚΕΥΗ ΟΔΙΚΟΥ ΔΙΚΤΥΟΥ ΠΕΡΙΞ Κ.Π.Ι.Σ.Ν.</t>
  </si>
  <si>
    <t>ΣΑΤΑ 2017                 ΣΑΤΑ 2016</t>
  </si>
  <si>
    <t>ΣΥΝΤΗΡΗΣΗ ΔΗΜΟΤΙΚΩΝ ΚΤΙΡΙΩΝ</t>
  </si>
  <si>
    <t>ΑΣΦΑΛΤΟΣΤΡΩΣΕΙΣ ΟΔΩΝ 2018</t>
  </si>
  <si>
    <t xml:space="preserve">Α.3.  ΕΞΥΓΙΑΝΣΗ </t>
  </si>
  <si>
    <t>Α.4.  ΚΟΙΝΟΧΡΗΣΤΟΙ ΧΩΡΟΙ</t>
  </si>
  <si>
    <t>ΔΙΑΜΟΡΦΩΣΕΙΣ - ΑΘΛΗΤΙΣΜΟΣ</t>
  </si>
  <si>
    <t>Β. ΑΝΤΑΠΟΔΟΤΙΚΑ ΕΡΓΑ</t>
  </si>
  <si>
    <t xml:space="preserve">ΣΑΤΑ 2016                            </t>
  </si>
  <si>
    <t>30.7323.0005</t>
  </si>
  <si>
    <t>15.7331.0017</t>
  </si>
  <si>
    <t xml:space="preserve">Π.Δ.Ε. </t>
  </si>
  <si>
    <t>61.7311.0002</t>
  </si>
  <si>
    <t>1322.0009</t>
  </si>
  <si>
    <t>ΣΑΤΑ 2018                      ΣΑΤΑ (π.ε.)</t>
  </si>
  <si>
    <t>ΣΑΤΑ π.ε.</t>
  </si>
  <si>
    <t>ΠΔΕ ΥΠ.ΕΣ. (ΦΙΛΟΔΗΜΟΣ ΙΙ)</t>
  </si>
  <si>
    <t>1322.0010</t>
  </si>
  <si>
    <t>15.7331.0018</t>
  </si>
  <si>
    <t>64.7323.0002</t>
  </si>
  <si>
    <t>ΕΠΙΣΚΕΥΗ ΣΥΝΤΗΡΗΣΗ ΣΧΟΛΙΚΩΝ ΚΤΙΡΙΩΝ ΚΑΙ ΑΥΛΕΙΩΝ ΧΩΡΩΝ &amp; ΛΟΙΠΕΣ ΔΡΑΣΕΙΣ</t>
  </si>
  <si>
    <t>ΔΙΑΜΟΡΦΩΣΗ ΧΩΡΟΥ ΛΕΙΤΟΥΡΓΙΑΣ ΔΟΜΗΣ ΑΣΤΕΓΩΝ (ΕΛ. ΒΕΝΙΖΕΛΟΥ 363)</t>
  </si>
  <si>
    <t>ΜΕΛΕΤΗ ΣΤΑΤΙΚΗΣ ΕΠΑΡΚΕΙΑΣ ΚΤΙΡΙΟΥ ΠΑΙΔΙΚΟΥ ΣΤΑΘΜΟΥ ΟΔΟΥ ΙΣΜΗΝΗΣ</t>
  </si>
  <si>
    <t>ΜΕΛΕΤΗ ΠΥΡΟΠΡΟΣΤΑΣΙΑΣ ΔΗΜ. ΘΕΑΤΡΟΥ</t>
  </si>
  <si>
    <t>ΣΑΤΑ</t>
  </si>
  <si>
    <t>30.7413.0007</t>
  </si>
  <si>
    <t>15.7413.0001</t>
  </si>
  <si>
    <t>ΔΙΑΜΟΡΦΩΣΗ ΚΤΙΡΙΟΥ ΟΔΟΥ ΔΑΒΑΚΗ 14</t>
  </si>
  <si>
    <t>15.7331.0019</t>
  </si>
  <si>
    <t>ΑΝΑΚΑΙΝΙΣΗ ΣΧΟΛΙΚΟΥ  ΠΡΟΠΟΝΗΤΗΡΙΟΥ ΣΤΗΝ ΟΔΟ ΝΙΚ. ΖΕΡΒΟΥ</t>
  </si>
  <si>
    <t>ΔΑΠΑΝΗ 2020</t>
  </si>
  <si>
    <t>ΣΥΝΤΗΡΗΣΗ ΔΙΚΤΥΟΥ ΑΓΩΓΩΝ ΟΜΒΡΙΩΝ ΥΔΑΤΩΝ 2020</t>
  </si>
  <si>
    <t>ΕΓΚΑΤΑΣΤΑΣΗ ΑΝΕΛΚΥΣΤΗΡΑ ΣΤΟ 2ο ΓΥΜΝΑΣΙΟ - ΛΥΚΕΙΟ</t>
  </si>
  <si>
    <t>ΚΑΤΑΣΚΕΥΗ ΧΩΝΕΥΤΗΡΙΟΥ ΣΤΟ ΔΗΜΟΤΙΚΟ ΚΟΙΜΗΤΗΡΙΟ</t>
  </si>
  <si>
    <t>ΤΕΧΝΙΚΕΣ ΜΕΛΕΤΕΣ ΑΝΟΙΚΤΟΥ ΚΕΝΤΡΟΥ ΕΜΠΟΡΙΟΥ ΔΗΜΟΥ ΚΑΛΛΙΘΕΑΣ</t>
  </si>
  <si>
    <t>ΕΣΠΑ  αρ. αποφ. 4280/1442/Α3/28.06.2019</t>
  </si>
  <si>
    <t>ΠΑΡΕΜΒΑΣΕΙΣ ΑΝΑΒΑΘΜΙΣΗΣ ΔΗΜΟΣΙΟΥ ΧΩΡΟΥ ΓΙΑ ΤΗ ΔΗΜΙΟΥΡΓΙΑ ΤΟΥ ΑΝΟΙΚΤΟΥ ΚΕΝΤΡΟΥ ΕΜΠΟΡΙΟΥ ΔΗΜΟΥ ΚΑΛΛΙΘΕΑΣ</t>
  </si>
  <si>
    <t>ΑΠΟΚΑΤΑΣΤΑΣΗ ΔΙΑΤΗΡΗΤΕΑΣ ΟΙΚΙΑΣ ΔΑΒΑΚΗ</t>
  </si>
  <si>
    <t>64.7334.0001</t>
  </si>
  <si>
    <t>15.7331.0027</t>
  </si>
  <si>
    <t>45.7311.0006</t>
  </si>
  <si>
    <t>30.7336.0008</t>
  </si>
  <si>
    <t>15.7411.0001</t>
  </si>
  <si>
    <t>ΦΙΛΟΔΗΜΟΣ ΙΙ           ΣΑΤΑ (π.ε.)</t>
  </si>
  <si>
    <t>1311.0001</t>
  </si>
  <si>
    <t xml:space="preserve"> 1322.0013                   1311.0001</t>
  </si>
  <si>
    <t>64.7331.0001</t>
  </si>
  <si>
    <t>ΑΞΙΟΛΟΓΗΣΗ ΣΚΟΠΙΜΟΤΗΤΑΣ ΚΑΙ ΒΙΩΣΙΜΟΤΗΤΑΣ ΔΡΑΣΗΣ ΑΝΤΙΚΑΤΑΣΤΑΣΗΣ ΦΩΤΙΣΤΙΚΩΝ ΣΩΜΑΤΩΝ ΟΔΙΚΟΥ ΦΩΤΙΣΜΟΥ</t>
  </si>
  <si>
    <t>ΑΣΦΑΛΤΟΣΤΡΩΣΕΙΣ ΟΔΩΝ 2019</t>
  </si>
  <si>
    <t>30.7323.0007</t>
  </si>
  <si>
    <t>30.7413.0013</t>
  </si>
  <si>
    <t>Π.Δ.Ε.</t>
  </si>
  <si>
    <t>69.7331.0001</t>
  </si>
  <si>
    <t>ΔΙΑΜΟΡΦΩΣΗ ΧΩΡΩΝ ΚΑΙ ΛΟΙΠΕΣ ΕΡΓΑΣΙΕΣ ΓΙΑ ΤΗΝ ΧΩΡΟΘΕΤΗΣΗ ΚΑΙ ΛΕΙΤΟΥΡΓΙΑ ΤΩΝ ΑΙΘΟΥΣΩΝ ΓΙΑ ΤΙΣ ΑΝΑΓΚΕΣ ΤΗΣ ΔΙΧΡΟΝΗΣ ΠΡΟΣΧΟΛΙΚΗΣ ΕΚΠΑΙΔΕΥΣΗΣ</t>
  </si>
  <si>
    <t>ΚΑΤΑΣΚΕΥΗ ΣΥΝΔΕΣΕΩΝ ΑΚΙΝΗΤΩΝ ΜΕ ΤΟ ΔΙΚΤΥΟ ΑΚΑΘΑΡΤΩΝ 2021</t>
  </si>
  <si>
    <t xml:space="preserve">1311.0001                                           '1312.0001                              </t>
  </si>
  <si>
    <t>_____________                                                                                                                                                             '1311.0001</t>
  </si>
  <si>
    <t>Η ΑΝΑΠΛΗΡΩΤΡΙΑ ΔΙΕΥΘΥΝΤΡΙΑ</t>
  </si>
  <si>
    <t>ΤΕΧΝΙΚΩΝ ΥΠΗΡΕΣΙΩΝ</t>
  </si>
  <si>
    <t>ΦΑΝΗ ΠΑΠΑΓΙΑΝΝΗ</t>
  </si>
  <si>
    <t>ΔΙΑΜΟΡΦΩΣΗ ΧΩΡΩΝ ΣΤΟ ΚΤΙΡΙΟ ΕΠΙ ΤΗΣ ΟΔΟΥ ΦΟΡΝΕΖΗ 2</t>
  </si>
  <si>
    <t>ΕΔΑΦΟΤΕΧΝΙΚΕΣ ΜΕΛΕΤΕΣ</t>
  </si>
  <si>
    <t>30.7312.0008</t>
  </si>
  <si>
    <t>30.7413.0014</t>
  </si>
  <si>
    <t xml:space="preserve">ΣΑΤΑ 2018                      ΣΑΤΑ (π.ε.)                                      ΣΑΤΑ (π.ε.)                              </t>
  </si>
  <si>
    <t>ΑΝΤΙΚΑΤΑΣΤΑΣΗ ΚΑΙ ΣΥΝΤΗΡΗΣΗ ΠΙΛΑΡΣ ΟΔΙΚΟΥ ΦΩΤΙΣΜΟΥ</t>
  </si>
  <si>
    <t>ΣΥΝΤΗΡΗΣΗ ΔΙΚΤΥΟΥ ΑΓΩΓΩΝ ΟΜΒΡΙΩΝ ΥΔΑΤΩΝ 2021</t>
  </si>
  <si>
    <t xml:space="preserve">ΕΣΠΑ  αρ. αποφ. 4280/1442/Α3/28.06.2019                                       </t>
  </si>
  <si>
    <t xml:space="preserve"> ΙΔΙΟΙ ΠΟΡΟΙ</t>
  </si>
  <si>
    <t xml:space="preserve">64.7412.0001                                                             </t>
  </si>
  <si>
    <t>ΚΑΤΑΣΚΕΥΗ ΚΤΙΡΙΟΥ ΠΟΛΙΤΙΣΤΙΚΟΥ ΚΕΝΤΡΟΥ ΣΤΟ Ο.Τ. 124</t>
  </si>
  <si>
    <t>Α2.ΟΔΟΠΟΙΪΑ</t>
  </si>
  <si>
    <t>ΣΥΝΤΗΡΗΣΗ ΔΙΚΤΥΟΥ ΑΓΩΓΩΝ ΟΜΒΡΙΩΝ ΥΔΑΤΩΝ 2022</t>
  </si>
  <si>
    <t>30.7336.0013</t>
  </si>
  <si>
    <t>ΚΑΤΑΣΚΕΥΗ ΣΥΝΔΕΣΕΩΝ ΑΚΙΝΗΤΩΝ ΜΕ ΤΟ ΔΙΚΤΥΟ ΑΚΑΘΑΡΤΩΝ 2022</t>
  </si>
  <si>
    <t>ΕΠΙΚΑΙΡΟΠΟΙΗΣΗ ΜΕΛΕΤΗΣ ΑΠΟΧΕΤΕΥΣΗΣ ΟΜΒΡΙΩΝ ΥΔΑΤΩΝ ΔΗΜΟΥ ΚΑΛΛΙΘΕΑΣ</t>
  </si>
  <si>
    <t>ΣΧΕΔΙΟ ΒΙΩΣΙΜΗΣ ΑΣΤΙΚΗΣ ΚΙΝΗΤΙΚΟΤΗΤΑΣ</t>
  </si>
  <si>
    <t>ΜΕΛΕΤΗ ΑΠΟΚΑΤΑΣΤΑΣΗΣ ΚΤΙΡΙΟΥ ΟΔΟΥ ΣΚΡΑ 31</t>
  </si>
  <si>
    <t>40780</t>
  </si>
  <si>
    <t xml:space="preserve">    ΙΔΙΟΙ ΠΟΡΟΙ</t>
  </si>
  <si>
    <t xml:space="preserve">64.7323.0003              </t>
  </si>
  <si>
    <t xml:space="preserve"> 30.7323.0006</t>
  </si>
  <si>
    <t>ΤΟΠΟΓΡΑΦΙΚΗ ΑΠΟΤΥΠΩΣΗ ΟΔΩΝ, ΚΟΙΝΟΧΡΗΣΤΩΝ ΧΩΡΩΝ ΚΑΙ ΣΧΟΛΙΚΩΝ ΣΥΓΚΡΟΤΗΜΑΤΩΝ</t>
  </si>
  <si>
    <t>ΣΑΤΑ 2022</t>
  </si>
  <si>
    <t>ΣΑΤΑ ΣΧΟΛΕΙΩΝ 2022</t>
  </si>
  <si>
    <t>ΣΑΤΑ ΣΧΟΛΕΙΩΝ 2021</t>
  </si>
  <si>
    <t>ΔΑΠΑΝΗ 2022</t>
  </si>
  <si>
    <t>ΑΣΦΑΛΤΟΣΤΡΩΣΕΙΣ ΟΔΩΝ 2022</t>
  </si>
  <si>
    <t>ΤΑΚΤΟΠΟΙΗΣΗ ΑΥΘΑΙΡΕΤΩΝ ΚΑΤΑΣΚΕΥΩΝ ΣΤΑ ΣΧΟΛΙΚΑ ΣΥΓΚΡΟΤΗΜΑΤΑ</t>
  </si>
  <si>
    <t>30.7411.0005</t>
  </si>
  <si>
    <t>15.7331.0030</t>
  </si>
  <si>
    <t>15.7311.0001</t>
  </si>
  <si>
    <t>ΣΑΤΑ 2020</t>
  </si>
  <si>
    <t>10.6261.0012</t>
  </si>
  <si>
    <t>10.7311.0005</t>
  </si>
  <si>
    <t>ΣΥΝΤΗΡΗΣΗ ΔΗΜΟΤΙΚΟΥ ΦΩΤΙΣΜΟΥ ΟΔΩΝ ΠΛΑΤΕΙΩΝ &amp; ΠΑΙΔΙΚΩΝ ΧΑΡΩΝ 2022</t>
  </si>
  <si>
    <t>30.7333.0006</t>
  </si>
  <si>
    <t>30.7336.0014</t>
  </si>
  <si>
    <t>30.7312.0009</t>
  </si>
  <si>
    <t>30.7413.0016</t>
  </si>
  <si>
    <t xml:space="preserve"> 24.746</t>
  </si>
  <si>
    <t>30.7413.0017</t>
  </si>
  <si>
    <t>ΣΑΤΑ                               ΙΔΙΟΙ ΠΟΡΟΙ</t>
  </si>
  <si>
    <t>100                                  24.700</t>
  </si>
  <si>
    <t>15.7411.0002</t>
  </si>
  <si>
    <t>ΣΑΤΑ 2021</t>
  </si>
  <si>
    <t>ΤΕΧΝΙΚΟ ΠΡΟΓΡΑΜΜΑ 2022</t>
  </si>
  <si>
    <t>30.7323.0011</t>
  </si>
  <si>
    <t>ΠΡΟΓΡΑΜΜΑ ΑΝΤΩΝΗΣ ΤΡΙΤΣΗΣ</t>
  </si>
  <si>
    <t>145.119 (ΕΚΚΡΕΜΕΙ)</t>
  </si>
  <si>
    <t>267.092 (ΕΚΚΡΕΜΕΙ)</t>
  </si>
  <si>
    <t>30.7323.0010</t>
  </si>
  <si>
    <t>207.791       (ΕΚΚΡΕΜΕΙ)</t>
  </si>
  <si>
    <t>ΤΑΠ 2021</t>
  </si>
  <si>
    <t>ΤΑΠ 2022</t>
  </si>
  <si>
    <t>30.7413.0018</t>
  </si>
  <si>
    <t>ΠΡΩΤΟΒΑΘΜΙΟΣ ΚΑΙ ΔΕΥΤΕΡΟΒΑΘΜΙΟΣ ΠΡΟΣΕΙΣΜΙΚΟΣ ΕΛΕΓΧΟΣ ΚΡΙΣΙΜΩΝ ΥΠΟΔΟΜΩΝ ΔΗΜΟΥ ΚΑΛΛΙΘΕΑΣ</t>
  </si>
  <si>
    <t>42.517,76                                                    (ΕΚΚΡΕΜΕΙ)</t>
  </si>
  <si>
    <t>ΣΥΝΤΗΡΗΣΗ ΔΗΜΟΤΙΚΟΥ ΦΩΤΙΣΜΟΥΟΔΟΥ ΓΡ. ΛΑΜΠΡΑΚΗ ΚΑΙ ΠΡΟΑΥΛΕΙΟΥ ΑΓ. ΝΙΚΟΛΑΟΥ</t>
  </si>
  <si>
    <t>30.7333.0007</t>
  </si>
  <si>
    <t>30.7411.0022</t>
  </si>
  <si>
    <t>ΜΕΛΕΤΗ Η/Μ ΕΓΚΑΤΑΣΤΑΣΕΩΝ ΚΤΙΡΙΟΥ ΕΠΙ ΤΗΣ ΟΔΟΥ ΦΟΡΝΕΖΗ 2</t>
  </si>
  <si>
    <t xml:space="preserve">ΠΡΟΓΡΑΜΜΑΤΙΚΗ ΣΥΜΒΑΣΗ ΠΕΡΙΦΕΡΕΙΑ ΑΤΤΙΚΗΣ </t>
  </si>
  <si>
    <t>10.7413.0005</t>
  </si>
  <si>
    <t xml:space="preserve"> ΜΕΛΕΤΗ ΒΙΟΚΛΙΜΑΤΙΚΗΣ - ΑΣΤΙΚΗΣ ΑΝΑΠΛΑΣΗΣ ΕΝΟΠΟΙΗΣΗΣ ΚΑΙ ΔΙΑΣΥΝΔΕΣΗΣ ΤΟΥ ΚΠΙΣΝ ΜΕ ΤΟ ΑΝΟΙΚΤΟ ΚΕΝΤΡΟ ΕΜΠΟΡΙΟΥ ΤΟΥ ΔΗΜΟΥ ΚΑΛΛΙΘΕΑΣ  (ΠΡ. ΣΥΜΒΑΣΗ ΜΕ Ε.Ε.Τ.Α.Α.)   </t>
  </si>
  <si>
    <t>ΣΥΝΤΗΡΗΣΗ ΣΧΟΛΙΚΩΝ ΚΤΙΡΙΩΝ 2022</t>
  </si>
  <si>
    <t xml:space="preserve">/2022 ΑΠΟΦΑΣΗ Δ.Σ. ΑΔΑ </t>
  </si>
  <si>
    <t>3η ΤΡΟΠΟΠΟΙΗΣΗ</t>
  </si>
  <si>
    <t xml:space="preserve">12.400.000 </t>
  </si>
  <si>
    <t>ΠΡΟΓΡΑΜΜΑ ΑΝΤΩΝΗΣ ΤΡΙΤΣΗΣ         (Απόφαση ένταξης ΑΔΑ ΩΑΥ646ΜΤΛ6-ΖΩΣ)</t>
  </si>
  <si>
    <t xml:space="preserve">ΣΑΤΑ 2022 </t>
  </si>
  <si>
    <t>61.7321.0001</t>
  </si>
  <si>
    <t>Καλλιθέα 13-05-22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</si>
</sst>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MS Sans Serif"/>
      <charset val="161"/>
    </font>
    <font>
      <sz val="10"/>
      <name val="MS Sans Serif"/>
      <charset val="161"/>
    </font>
    <font>
      <sz val="12"/>
      <name val="Arial"/>
      <family val="2"/>
      <charset val="161"/>
    </font>
    <font>
      <b/>
      <sz val="12"/>
      <name val="Arial"/>
      <family val="2"/>
      <charset val="161"/>
    </font>
    <font>
      <b/>
      <sz val="14"/>
      <name val="Arial"/>
      <family val="2"/>
      <charset val="161"/>
    </font>
    <font>
      <sz val="10"/>
      <name val="Arial"/>
      <family val="2"/>
      <charset val="161"/>
    </font>
    <font>
      <b/>
      <sz val="16"/>
      <name val="Arial"/>
      <family val="2"/>
      <charset val="161"/>
    </font>
    <font>
      <b/>
      <sz val="18"/>
      <name val="Arial"/>
      <family val="2"/>
      <charset val="161"/>
    </font>
    <font>
      <sz val="14"/>
      <name val="Arial"/>
      <family val="2"/>
      <charset val="161"/>
    </font>
    <font>
      <sz val="16"/>
      <name val="Arial"/>
      <family val="2"/>
      <charset val="161"/>
    </font>
    <font>
      <sz val="18"/>
      <name val="Arial"/>
      <family val="2"/>
      <charset val="161"/>
    </font>
    <font>
      <b/>
      <sz val="12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61"/>
    </font>
    <font>
      <b/>
      <sz val="18"/>
      <name val="Arial"/>
      <family val="2"/>
    </font>
    <font>
      <sz val="11"/>
      <name val="Arial"/>
      <family val="2"/>
      <charset val="161"/>
    </font>
    <font>
      <b/>
      <sz val="14"/>
      <name val="Arial"/>
      <family val="2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b/>
      <u/>
      <sz val="18"/>
      <name val="Arial"/>
      <family val="2"/>
    </font>
    <font>
      <sz val="10"/>
      <color rgb="FFFF0000"/>
      <name val="Arial"/>
      <family val="2"/>
      <charset val="161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8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38" fontId="4" fillId="0" borderId="1" xfId="2" applyFont="1" applyBorder="1" applyAlignment="1">
      <alignment horizontal="right" vertical="center" wrapText="1"/>
    </xf>
    <xf numFmtId="38" fontId="4" fillId="0" borderId="4" xfId="2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4" fillId="0" borderId="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wrapText="1"/>
    </xf>
    <xf numFmtId="0" fontId="17" fillId="0" borderId="1" xfId="0" applyFont="1" applyFill="1" applyBorder="1" applyAlignment="1">
      <alignment horizontal="left" vertical="center" wrapText="1"/>
    </xf>
    <xf numFmtId="0" fontId="1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/>
    <xf numFmtId="3" fontId="2" fillId="0" borderId="0" xfId="0" applyNumberFormat="1" applyFont="1" applyFill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horizontal="right"/>
    </xf>
    <xf numFmtId="3" fontId="4" fillId="0" borderId="8" xfId="1" applyNumberFormat="1" applyFont="1" applyBorder="1" applyAlignment="1">
      <alignment horizontal="right" vertical="center" wrapText="1"/>
    </xf>
    <xf numFmtId="3" fontId="15" fillId="0" borderId="9" xfId="0" applyNumberFormat="1" applyFont="1" applyBorder="1"/>
    <xf numFmtId="3" fontId="15" fillId="0" borderId="10" xfId="0" applyNumberFormat="1" applyFont="1" applyBorder="1"/>
    <xf numFmtId="3" fontId="6" fillId="0" borderId="11" xfId="0" applyNumberFormat="1" applyFont="1" applyBorder="1" applyAlignment="1">
      <alignment horizontal="right" vertical="center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24" fillId="0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Border="1"/>
    <xf numFmtId="0" fontId="19" fillId="0" borderId="0" xfId="0" applyFont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/>
    <xf numFmtId="3" fontId="14" fillId="0" borderId="0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 wrapText="1"/>
    </xf>
    <xf numFmtId="3" fontId="5" fillId="0" borderId="0" xfId="0" quotePrefix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" fontId="22" fillId="0" borderId="0" xfId="0" applyNumberFormat="1" applyFont="1" applyFill="1" applyBorder="1" applyAlignment="1">
      <alignment horizontal="right" wrapText="1"/>
    </xf>
    <xf numFmtId="3" fontId="22" fillId="0" borderId="0" xfId="0" applyNumberFormat="1" applyFont="1" applyFill="1" applyAlignment="1">
      <alignment horizontal="right" vertical="center" wrapText="1"/>
    </xf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Fill="1" applyAlignment="1">
      <alignment horizontal="right" vertical="center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Alignment="1">
      <alignment horizontal="right" wrapText="1"/>
    </xf>
    <xf numFmtId="3" fontId="22" fillId="0" borderId="0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wrapText="1"/>
    </xf>
    <xf numFmtId="3" fontId="4" fillId="0" borderId="0" xfId="0" applyNumberFormat="1" applyFont="1"/>
    <xf numFmtId="3" fontId="14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3" fontId="5" fillId="2" borderId="9" xfId="0" quotePrefix="1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7" xfId="0" quotePrefix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1" xfId="0" quotePrefix="1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/>
    </xf>
    <xf numFmtId="49" fontId="5" fillId="2" borderId="1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quotePrefix="1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center" vertical="center"/>
    </xf>
    <xf numFmtId="49" fontId="14" fillId="2" borderId="1" xfId="0" quotePrefix="1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1" xfId="0" quotePrefix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3" fontId="4" fillId="2" borderId="1" xfId="0" quotePrefix="1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vertical="center" wrapText="1"/>
    </xf>
    <xf numFmtId="0" fontId="5" fillId="2" borderId="1" xfId="0" quotePrefix="1" applyNumberFormat="1" applyFont="1" applyFill="1" applyBorder="1" applyAlignment="1">
      <alignment horizontal="left" vertical="center" wrapText="1"/>
    </xf>
    <xf numFmtId="3" fontId="5" fillId="2" borderId="1" xfId="0" quotePrefix="1" applyNumberFormat="1" applyFont="1" applyFill="1" applyBorder="1" applyAlignment="1">
      <alignment horizontal="center" vertical="center" wrapText="1"/>
    </xf>
    <xf numFmtId="3" fontId="5" fillId="2" borderId="1" xfId="0" quotePrefix="1" applyNumberFormat="1" applyFont="1" applyFill="1" applyBorder="1" applyAlignment="1">
      <alignment horizontal="right" vertical="center" wrapText="1"/>
    </xf>
    <xf numFmtId="0" fontId="2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3" fontId="18" fillId="2" borderId="1" xfId="0" applyNumberFormat="1" applyFont="1" applyFill="1" applyBorder="1" applyAlignment="1">
      <alignment vertical="center" wrapText="1"/>
    </xf>
    <xf numFmtId="3" fontId="18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1" fontId="14" fillId="2" borderId="7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vertical="center" wrapText="1"/>
    </xf>
    <xf numFmtId="3" fontId="14" fillId="2" borderId="1" xfId="0" quotePrefix="1" applyNumberFormat="1" applyFont="1" applyFill="1" applyBorder="1" applyAlignment="1">
      <alignment horizontal="center" vertical="center"/>
    </xf>
    <xf numFmtId="3" fontId="5" fillId="2" borderId="13" xfId="0" quotePrefix="1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horizontal="center" vertical="center" wrapText="1"/>
    </xf>
    <xf numFmtId="49" fontId="14" fillId="2" borderId="1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3" fontId="14" fillId="2" borderId="13" xfId="0" applyNumberFormat="1" applyFont="1" applyFill="1" applyBorder="1" applyAlignment="1">
      <alignment horizontal="right" vertical="center"/>
    </xf>
    <xf numFmtId="49" fontId="14" fillId="2" borderId="13" xfId="0" quotePrefix="1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9" fontId="14" fillId="2" borderId="13" xfId="0" quotePrefix="1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quotePrefix="1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3" fontId="14" fillId="2" borderId="13" xfId="0" quotePrefix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2" borderId="1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1" xfId="0" quotePrefix="1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9" fontId="5" fillId="2" borderId="9" xfId="0" quotePrefix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7" xfId="0" quotePrefix="1" applyFont="1" applyFill="1" applyBorder="1" applyAlignment="1">
      <alignment horizontal="center" vertical="center"/>
    </xf>
    <xf numFmtId="0" fontId="5" fillId="2" borderId="1" xfId="0" quotePrefix="1" applyNumberFormat="1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quotePrefix="1" applyNumberFormat="1" applyFont="1" applyFill="1" applyBorder="1" applyAlignment="1">
      <alignment horizontal="center" vertical="center"/>
    </xf>
    <xf numFmtId="4" fontId="5" fillId="2" borderId="7" xfId="0" quotePrefix="1" applyNumberFormat="1" applyFont="1" applyFill="1" applyBorder="1" applyAlignment="1">
      <alignment horizontal="center" vertical="center" wrapText="1"/>
    </xf>
    <xf numFmtId="4" fontId="14" fillId="2" borderId="1" xfId="0" quotePrefix="1" applyNumberFormat="1" applyFont="1" applyFill="1" applyBorder="1" applyAlignment="1">
      <alignment horizontal="right" vertical="center" wrapText="1"/>
    </xf>
    <xf numFmtId="4" fontId="5" fillId="2" borderId="1" xfId="0" quotePrefix="1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Border="1"/>
    <xf numFmtId="3" fontId="5" fillId="2" borderId="0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8" fillId="2" borderId="0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3" fontId="14" fillId="2" borderId="0" xfId="0" applyNumberFormat="1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0" fontId="14" fillId="2" borderId="0" xfId="0" applyFont="1" applyFill="1" applyAlignment="1">
      <alignment wrapText="1"/>
    </xf>
    <xf numFmtId="0" fontId="8" fillId="2" borderId="0" xfId="0" applyFont="1" applyFill="1" applyBorder="1" applyAlignment="1"/>
    <xf numFmtId="0" fontId="12" fillId="2" borderId="0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3" fontId="12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 applyBorder="1" applyAlignment="1">
      <alignment wrapText="1"/>
    </xf>
    <xf numFmtId="3" fontId="14" fillId="2" borderId="0" xfId="0" quotePrefix="1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/>
    <xf numFmtId="3" fontId="5" fillId="2" borderId="0" xfId="0" applyNumberFormat="1" applyFont="1" applyFill="1" applyBorder="1" applyAlignment="1">
      <alignment wrapText="1"/>
    </xf>
    <xf numFmtId="3" fontId="2" fillId="2" borderId="0" xfId="0" applyNumberFormat="1" applyFont="1" applyFill="1" applyBorder="1"/>
    <xf numFmtId="49" fontId="12" fillId="2" borderId="0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14" fillId="3" borderId="1" xfId="0" quotePrefix="1" applyNumberFormat="1" applyFont="1" applyFill="1" applyBorder="1" applyAlignment="1">
      <alignment horizontal="center" vertical="center"/>
    </xf>
    <xf numFmtId="3" fontId="14" fillId="3" borderId="1" xfId="0" quotePrefix="1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14" fillId="3" borderId="15" xfId="0" quotePrefix="1" applyNumberFormat="1" applyFont="1" applyFill="1" applyBorder="1" applyAlignment="1">
      <alignment horizontal="center" vertical="center"/>
    </xf>
    <xf numFmtId="3" fontId="14" fillId="3" borderId="16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14" fillId="3" borderId="18" xfId="0" quotePrefix="1" applyNumberFormat="1" applyFont="1" applyFill="1" applyBorder="1" applyAlignment="1">
      <alignment horizontal="center" vertical="center"/>
    </xf>
    <xf numFmtId="3" fontId="14" fillId="3" borderId="19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49" fontId="14" fillId="3" borderId="14" xfId="0" quotePrefix="1" applyNumberFormat="1" applyFont="1" applyFill="1" applyBorder="1" applyAlignment="1">
      <alignment horizontal="center" vertical="center"/>
    </xf>
    <xf numFmtId="3" fontId="14" fillId="3" borderId="13" xfId="0" quotePrefix="1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9" fontId="5" fillId="3" borderId="1" xfId="0" quotePrefix="1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9" fontId="5" fillId="3" borderId="7" xfId="0" quotePrefix="1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/>
    </xf>
    <xf numFmtId="3" fontId="14" fillId="0" borderId="13" xfId="0" quotePrefix="1" applyNumberFormat="1" applyFont="1" applyFill="1" applyBorder="1" applyAlignment="1">
      <alignment horizontal="center" vertical="center" wrapText="1"/>
    </xf>
    <xf numFmtId="3" fontId="14" fillId="3" borderId="14" xfId="0" quotePrefix="1" applyNumberFormat="1" applyFont="1" applyFill="1" applyBorder="1" applyAlignment="1">
      <alignment horizontal="center" vertical="center" wrapText="1"/>
    </xf>
    <xf numFmtId="49" fontId="14" fillId="3" borderId="0" xfId="0" quotePrefix="1" applyNumberFormat="1" applyFont="1" applyFill="1" applyBorder="1" applyAlignment="1">
      <alignment horizontal="center" vertical="center"/>
    </xf>
    <xf numFmtId="3" fontId="14" fillId="3" borderId="20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3" fontId="14" fillId="3" borderId="1" xfId="0" applyNumberFormat="1" applyFont="1" applyFill="1" applyBorder="1" applyAlignment="1">
      <alignment horizontal="center" vertical="center"/>
    </xf>
    <xf numFmtId="49" fontId="14" fillId="3" borderId="1" xfId="0" quotePrefix="1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vertical="center"/>
    </xf>
    <xf numFmtId="49" fontId="14" fillId="3" borderId="16" xfId="0" quotePrefix="1" applyNumberFormat="1" applyFont="1" applyFill="1" applyBorder="1" applyAlignment="1">
      <alignment horizontal="center" vertical="center" wrapText="1"/>
    </xf>
    <xf numFmtId="49" fontId="14" fillId="3" borderId="20" xfId="0" quotePrefix="1" applyNumberFormat="1" applyFont="1" applyFill="1" applyBorder="1" applyAlignment="1">
      <alignment horizontal="center" vertical="center" wrapText="1"/>
    </xf>
    <xf numFmtId="49" fontId="14" fillId="3" borderId="19" xfId="0" quotePrefix="1" applyNumberFormat="1" applyFont="1" applyFill="1" applyBorder="1" applyAlignment="1">
      <alignment horizontal="center" vertical="center" wrapText="1"/>
    </xf>
    <xf numFmtId="3" fontId="14" fillId="3" borderId="13" xfId="0" applyNumberFormat="1" applyFont="1" applyFill="1" applyBorder="1" applyAlignment="1">
      <alignment horizontal="right" vertical="center"/>
    </xf>
    <xf numFmtId="3" fontId="14" fillId="3" borderId="17" xfId="0" applyNumberFormat="1" applyFont="1" applyFill="1" applyBorder="1" applyAlignment="1">
      <alignment horizontal="right" vertical="center"/>
    </xf>
    <xf numFmtId="3" fontId="14" fillId="3" borderId="14" xfId="0" applyNumberFormat="1" applyFont="1" applyFill="1" applyBorder="1" applyAlignment="1">
      <alignment horizontal="right" vertical="center"/>
    </xf>
    <xf numFmtId="3" fontId="5" fillId="3" borderId="13" xfId="0" applyNumberFormat="1" applyFont="1" applyFill="1" applyBorder="1" applyAlignment="1">
      <alignment horizontal="right" vertical="center" wrapText="1"/>
    </xf>
    <xf numFmtId="3" fontId="5" fillId="3" borderId="17" xfId="0" applyNumberFormat="1" applyFont="1" applyFill="1" applyBorder="1" applyAlignment="1">
      <alignment horizontal="right" vertical="center" wrapText="1"/>
    </xf>
    <xf numFmtId="3" fontId="5" fillId="3" borderId="14" xfId="0" applyNumberFormat="1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49" fontId="14" fillId="2" borderId="13" xfId="0" quotePrefix="1" applyNumberFormat="1" applyFont="1" applyFill="1" applyBorder="1" applyAlignment="1">
      <alignment horizontal="center" vertical="center" wrapText="1"/>
    </xf>
    <xf numFmtId="49" fontId="14" fillId="2" borderId="14" xfId="0" quotePrefix="1" applyNumberFormat="1" applyFont="1" applyFill="1" applyBorder="1" applyAlignment="1">
      <alignment horizontal="center" vertical="center" wrapText="1"/>
    </xf>
    <xf numFmtId="3" fontId="14" fillId="2" borderId="13" xfId="0" applyNumberFormat="1" applyFont="1" applyFill="1" applyBorder="1" applyAlignment="1">
      <alignment horizontal="right" vertical="center"/>
    </xf>
    <xf numFmtId="3" fontId="14" fillId="2" borderId="14" xfId="0" applyNumberFormat="1" applyFont="1" applyFill="1" applyBorder="1" applyAlignment="1">
      <alignment horizontal="right" vertical="center"/>
    </xf>
    <xf numFmtId="3" fontId="5" fillId="2" borderId="13" xfId="0" applyNumberFormat="1" applyFont="1" applyFill="1" applyBorder="1" applyAlignment="1">
      <alignment horizontal="right" vertical="center" wrapText="1"/>
    </xf>
    <xf numFmtId="3" fontId="5" fillId="2" borderId="14" xfId="0" applyNumberFormat="1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49" fontId="14" fillId="3" borderId="13" xfId="0" quotePrefix="1" applyNumberFormat="1" applyFont="1" applyFill="1" applyBorder="1" applyAlignment="1">
      <alignment horizontal="center" vertical="center" wrapText="1"/>
    </xf>
    <xf numFmtId="49" fontId="14" fillId="3" borderId="14" xfId="0" quotePrefix="1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3" fontId="5" fillId="3" borderId="13" xfId="0" applyNumberFormat="1" applyFont="1" applyFill="1" applyBorder="1" applyAlignment="1">
      <alignment horizontal="right" vertical="center"/>
    </xf>
    <xf numFmtId="3" fontId="5" fillId="3" borderId="14" xfId="0" applyNumberFormat="1" applyFont="1" applyFill="1" applyBorder="1" applyAlignment="1">
      <alignment horizontal="right" vertical="center"/>
    </xf>
    <xf numFmtId="3" fontId="5" fillId="2" borderId="17" xfId="0" applyNumberFormat="1" applyFont="1" applyFill="1" applyBorder="1" applyAlignment="1">
      <alignment horizontal="right" vertical="center" wrapText="1"/>
    </xf>
    <xf numFmtId="0" fontId="5" fillId="2" borderId="17" xfId="0" applyFont="1" applyFill="1" applyBorder="1" applyAlignment="1">
      <alignment horizontal="left" vertical="center" wrapText="1"/>
    </xf>
    <xf numFmtId="49" fontId="5" fillId="2" borderId="13" xfId="0" quotePrefix="1" applyNumberFormat="1" applyFont="1" applyFill="1" applyBorder="1" applyAlignment="1">
      <alignment horizontal="center" vertical="center"/>
    </xf>
    <xf numFmtId="49" fontId="5" fillId="2" borderId="17" xfId="0" quotePrefix="1" applyNumberFormat="1" applyFont="1" applyFill="1" applyBorder="1" applyAlignment="1">
      <alignment horizontal="center" vertical="center"/>
    </xf>
    <xf numFmtId="49" fontId="5" fillId="2" borderId="14" xfId="0" quotePrefix="1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right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9" fontId="14" fillId="2" borderId="13" xfId="0" quotePrefix="1" applyNumberFormat="1" applyFont="1" applyFill="1" applyBorder="1" applyAlignment="1">
      <alignment horizontal="center" vertical="center"/>
    </xf>
    <xf numFmtId="49" fontId="14" fillId="2" borderId="14" xfId="0" quotePrefix="1" applyNumberFormat="1" applyFont="1" applyFill="1" applyBorder="1" applyAlignment="1">
      <alignment horizontal="center" vertical="center"/>
    </xf>
    <xf numFmtId="0" fontId="12" fillId="2" borderId="1" xfId="0" quotePrefix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49" fontId="5" fillId="2" borderId="13" xfId="0" quotePrefix="1" applyNumberFormat="1" applyFont="1" applyFill="1" applyBorder="1" applyAlignment="1">
      <alignment horizontal="center" vertical="center" wrapText="1"/>
    </xf>
    <xf numFmtId="49" fontId="5" fillId="2" borderId="17" xfId="0" quotePrefix="1" applyNumberFormat="1" applyFont="1" applyFill="1" applyBorder="1" applyAlignment="1">
      <alignment horizontal="center" vertical="center" wrapText="1"/>
    </xf>
    <xf numFmtId="49" fontId="5" fillId="2" borderId="14" xfId="0" quotePrefix="1" applyNumberFormat="1" applyFont="1" applyFill="1" applyBorder="1" applyAlignment="1">
      <alignment horizontal="center" vertical="center" wrapText="1"/>
    </xf>
    <xf numFmtId="3" fontId="14" fillId="2" borderId="13" xfId="0" quotePrefix="1" applyNumberFormat="1" applyFont="1" applyFill="1" applyBorder="1" applyAlignment="1">
      <alignment horizontal="center" vertical="center" wrapText="1"/>
    </xf>
    <xf numFmtId="3" fontId="14" fillId="2" borderId="14" xfId="0" quotePrefix="1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right" vertical="center"/>
    </xf>
    <xf numFmtId="3" fontId="5" fillId="2" borderId="14" xfId="0" applyNumberFormat="1" applyFont="1" applyFill="1" applyBorder="1" applyAlignment="1">
      <alignment horizontal="right" vertical="center"/>
    </xf>
    <xf numFmtId="4" fontId="5" fillId="2" borderId="13" xfId="0" applyNumberFormat="1" applyFont="1" applyFill="1" applyBorder="1" applyAlignment="1">
      <alignment horizontal="center" vertic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7" xfId="0" quotePrefix="1" applyNumberFormat="1" applyFont="1" applyFill="1" applyBorder="1" applyAlignment="1">
      <alignment horizontal="center" vertical="center" wrapText="1"/>
    </xf>
    <xf numFmtId="0" fontId="5" fillId="2" borderId="12" xfId="0" quotePrefix="1" applyNumberFormat="1" applyFont="1" applyFill="1" applyBorder="1" applyAlignment="1">
      <alignment horizontal="center" vertical="center" wrapText="1"/>
    </xf>
    <xf numFmtId="0" fontId="5" fillId="2" borderId="21" xfId="0" quotePrefix="1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right" vertical="center" wrapText="1"/>
    </xf>
    <xf numFmtId="3" fontId="5" fillId="0" borderId="17" xfId="0" applyNumberFormat="1" applyFont="1" applyFill="1" applyBorder="1" applyAlignment="1">
      <alignment horizontal="right" vertical="center" wrapText="1"/>
    </xf>
    <xf numFmtId="3" fontId="5" fillId="0" borderId="14" xfId="0" applyNumberFormat="1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" fontId="5" fillId="2" borderId="17" xfId="0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49" fontId="14" fillId="0" borderId="13" xfId="0" quotePrefix="1" applyNumberFormat="1" applyFont="1" applyFill="1" applyBorder="1" applyAlignment="1">
      <alignment horizontal="center" vertical="center" wrapText="1"/>
    </xf>
    <xf numFmtId="49" fontId="14" fillId="0" borderId="17" xfId="0" quotePrefix="1" applyNumberFormat="1" applyFont="1" applyFill="1" applyBorder="1" applyAlignment="1">
      <alignment horizontal="center" vertical="center" wrapText="1"/>
    </xf>
    <xf numFmtId="49" fontId="14" fillId="0" borderId="14" xfId="0" quotePrefix="1" applyNumberFormat="1" applyFont="1" applyFill="1" applyBorder="1" applyAlignment="1">
      <alignment horizontal="center" vertical="center" wrapText="1"/>
    </xf>
    <xf numFmtId="3" fontId="14" fillId="0" borderId="13" xfId="0" applyNumberFormat="1" applyFont="1" applyFill="1" applyBorder="1" applyAlignment="1">
      <alignment horizontal="right" vertical="center"/>
    </xf>
    <xf numFmtId="3" fontId="14" fillId="0" borderId="17" xfId="0" applyNumberFormat="1" applyFont="1" applyFill="1" applyBorder="1" applyAlignment="1">
      <alignment horizontal="right" vertical="center"/>
    </xf>
    <xf numFmtId="3" fontId="14" fillId="0" borderId="14" xfId="0" applyNumberFormat="1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vertical="center" wrapText="1"/>
    </xf>
    <xf numFmtId="49" fontId="5" fillId="3" borderId="13" xfId="0" quotePrefix="1" applyNumberFormat="1" applyFont="1" applyFill="1" applyBorder="1" applyAlignment="1">
      <alignment horizontal="center" vertical="center" wrapText="1"/>
    </xf>
    <xf numFmtId="49" fontId="5" fillId="3" borderId="14" xfId="0" quotePrefix="1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right" vertical="center" wrapText="1"/>
    </xf>
    <xf numFmtId="4" fontId="5" fillId="3" borderId="14" xfId="0" applyNumberFormat="1" applyFont="1" applyFill="1" applyBorder="1" applyAlignment="1">
      <alignment horizontal="righ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3">
    <cellStyle name="Κανονικό" xfId="0" builtinId="0"/>
    <cellStyle name="Κόμμα" xfId="1" builtinId="3"/>
    <cellStyle name="Κόμμα [0]" xfId="2" builtin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42</xdr:row>
      <xdr:rowOff>0</xdr:rowOff>
    </xdr:from>
    <xdr:to>
      <xdr:col>8</xdr:col>
      <xdr:colOff>0</xdr:colOff>
      <xdr:row>42</xdr:row>
      <xdr:rowOff>0</xdr:rowOff>
    </xdr:to>
    <xdr:sp macro="" textlink="">
      <xdr:nvSpPr>
        <xdr:cNvPr id="15645" name="Line 1"/>
        <xdr:cNvSpPr>
          <a:spLocks noChangeShapeType="1"/>
        </xdr:cNvSpPr>
      </xdr:nvSpPr>
      <xdr:spPr bwMode="auto">
        <a:xfrm>
          <a:off x="723900" y="13173075"/>
          <a:ext cx="10058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15646" name="Line 4"/>
        <xdr:cNvSpPr>
          <a:spLocks noChangeShapeType="1"/>
        </xdr:cNvSpPr>
      </xdr:nvSpPr>
      <xdr:spPr bwMode="auto">
        <a:xfrm flipV="1">
          <a:off x="609600" y="165068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5"/>
  <sheetViews>
    <sheetView tabSelected="1" zoomScale="80" zoomScaleNormal="80" workbookViewId="0">
      <selection activeCell="D22" sqref="D22"/>
    </sheetView>
  </sheetViews>
  <sheetFormatPr defaultRowHeight="15" x14ac:dyDescent="0.2"/>
  <cols>
    <col min="1" max="1" width="9.140625" style="206"/>
    <col min="2" max="2" width="4.42578125" style="154" customWidth="1"/>
    <col min="3" max="3" width="67.42578125" style="155" customWidth="1"/>
    <col min="4" max="4" width="20.85546875" style="156" customWidth="1"/>
    <col min="5" max="5" width="0.140625" style="157" customWidth="1"/>
    <col min="6" max="6" width="17.5703125" style="158" customWidth="1"/>
    <col min="7" max="7" width="17.5703125" style="157" customWidth="1"/>
    <col min="8" max="8" width="24.5703125" style="159" customWidth="1"/>
    <col min="9" max="9" width="21.42578125" style="160" customWidth="1"/>
    <col min="10" max="10" width="9.7109375" style="194" customWidth="1"/>
    <col min="11" max="11" width="21.28515625" style="194" customWidth="1"/>
    <col min="12" max="14" width="18.42578125" style="194" customWidth="1"/>
    <col min="15" max="15" width="17.5703125" style="217" customWidth="1"/>
    <col min="16" max="16" width="18.42578125" style="194" customWidth="1"/>
    <col min="17" max="30" width="18.42578125" style="206" customWidth="1"/>
    <col min="31" max="16384" width="9.140625" style="206"/>
  </cols>
  <sheetData>
    <row r="1" spans="1:20" s="190" customFormat="1" ht="23.25" customHeight="1" x14ac:dyDescent="0.25">
      <c r="A1" s="291" t="s">
        <v>156</v>
      </c>
      <c r="B1" s="291"/>
      <c r="C1" s="291"/>
      <c r="D1" s="291"/>
      <c r="E1" s="291"/>
      <c r="F1" s="291"/>
      <c r="G1" s="291"/>
      <c r="H1" s="291"/>
      <c r="I1" s="291"/>
      <c r="J1" s="186"/>
      <c r="K1" s="186"/>
      <c r="L1" s="186"/>
      <c r="M1" s="186"/>
      <c r="N1" s="187"/>
      <c r="O1" s="187"/>
      <c r="P1" s="188"/>
      <c r="Q1" s="188"/>
      <c r="R1" s="188"/>
      <c r="S1" s="189"/>
      <c r="T1" s="188"/>
    </row>
    <row r="2" spans="1:20" s="190" customFormat="1" ht="23.25" customHeight="1" x14ac:dyDescent="0.25">
      <c r="A2" s="292" t="s">
        <v>177</v>
      </c>
      <c r="B2" s="293"/>
      <c r="C2" s="293"/>
      <c r="D2" s="293"/>
      <c r="E2" s="293"/>
      <c r="F2" s="293"/>
      <c r="G2" s="293"/>
      <c r="H2" s="293"/>
      <c r="I2" s="294"/>
      <c r="J2" s="191"/>
      <c r="K2" s="191"/>
      <c r="L2" s="191"/>
      <c r="M2" s="191"/>
      <c r="N2" s="187"/>
      <c r="O2" s="187"/>
      <c r="P2" s="188"/>
      <c r="Q2" s="188"/>
      <c r="R2" s="188"/>
      <c r="S2" s="189"/>
      <c r="T2" s="188"/>
    </row>
    <row r="3" spans="1:20" s="190" customFormat="1" ht="23.25" customHeight="1" x14ac:dyDescent="0.2">
      <c r="A3" s="291" t="s">
        <v>176</v>
      </c>
      <c r="B3" s="291"/>
      <c r="C3" s="291"/>
      <c r="D3" s="291"/>
      <c r="E3" s="291"/>
      <c r="F3" s="291"/>
      <c r="G3" s="291"/>
      <c r="H3" s="291"/>
      <c r="I3" s="291"/>
      <c r="J3" s="186"/>
      <c r="K3" s="186"/>
      <c r="L3" s="186"/>
      <c r="M3" s="186"/>
      <c r="N3" s="187"/>
      <c r="O3" s="187"/>
      <c r="P3" s="188"/>
      <c r="Q3" s="188"/>
      <c r="R3" s="188"/>
      <c r="S3" s="188"/>
      <c r="T3" s="188"/>
    </row>
    <row r="4" spans="1:20" s="192" customFormat="1" ht="30.95" customHeight="1" x14ac:dyDescent="0.2">
      <c r="B4" s="327" t="s">
        <v>0</v>
      </c>
      <c r="C4" s="333" t="s">
        <v>3</v>
      </c>
      <c r="D4" s="333" t="s">
        <v>5</v>
      </c>
      <c r="E4" s="335" t="s">
        <v>24</v>
      </c>
      <c r="F4" s="336" t="s">
        <v>25</v>
      </c>
      <c r="G4" s="335" t="s">
        <v>23</v>
      </c>
      <c r="H4" s="336" t="s">
        <v>46</v>
      </c>
      <c r="I4" s="340" t="s">
        <v>136</v>
      </c>
      <c r="J4" s="193"/>
      <c r="K4" s="193"/>
      <c r="O4" s="334"/>
    </row>
    <row r="5" spans="1:20" s="194" customFormat="1" ht="11.25" customHeight="1" x14ac:dyDescent="0.2">
      <c r="B5" s="328"/>
      <c r="C5" s="333"/>
      <c r="D5" s="333"/>
      <c r="E5" s="335"/>
      <c r="F5" s="336"/>
      <c r="G5" s="335"/>
      <c r="H5" s="336"/>
      <c r="I5" s="340"/>
      <c r="O5" s="334"/>
    </row>
    <row r="6" spans="1:20" s="194" customFormat="1" ht="25.5" customHeight="1" x14ac:dyDescent="0.2">
      <c r="B6" s="146"/>
      <c r="C6" s="122" t="s">
        <v>7</v>
      </c>
      <c r="D6" s="339"/>
      <c r="E6" s="339"/>
      <c r="F6" s="339"/>
      <c r="G6" s="339"/>
      <c r="H6" s="339"/>
      <c r="I6" s="339"/>
    </row>
    <row r="7" spans="1:20" s="194" customFormat="1" ht="24.75" customHeight="1" x14ac:dyDescent="0.2">
      <c r="B7" s="146"/>
      <c r="C7" s="117" t="s">
        <v>22</v>
      </c>
      <c r="D7" s="339"/>
      <c r="E7" s="339"/>
      <c r="F7" s="339"/>
      <c r="G7" s="339"/>
      <c r="H7" s="339"/>
      <c r="I7" s="339"/>
    </row>
    <row r="8" spans="1:20" s="195" customFormat="1" ht="24" customHeight="1" x14ac:dyDescent="0.2">
      <c r="B8" s="196"/>
      <c r="C8" s="109" t="s">
        <v>21</v>
      </c>
      <c r="D8" s="339"/>
      <c r="E8" s="339"/>
      <c r="F8" s="339"/>
      <c r="G8" s="339"/>
      <c r="H8" s="339"/>
      <c r="I8" s="339"/>
      <c r="J8" s="197"/>
      <c r="K8" s="197"/>
      <c r="L8" s="197"/>
      <c r="M8" s="197"/>
      <c r="N8" s="197"/>
      <c r="O8" s="197"/>
      <c r="P8" s="197"/>
    </row>
    <row r="9" spans="1:20" s="198" customFormat="1" ht="25.5" customHeight="1" x14ac:dyDescent="0.2">
      <c r="B9" s="330">
        <v>1</v>
      </c>
      <c r="C9" s="271" t="s">
        <v>175</v>
      </c>
      <c r="D9" s="141" t="s">
        <v>19</v>
      </c>
      <c r="E9" s="95" t="s">
        <v>105</v>
      </c>
      <c r="F9" s="89">
        <f>H9-F10-F11</f>
        <v>237600</v>
      </c>
      <c r="G9" s="299" t="s">
        <v>140</v>
      </c>
      <c r="H9" s="316">
        <v>700000</v>
      </c>
      <c r="I9" s="316">
        <f>F10+F11</f>
        <v>462400</v>
      </c>
      <c r="J9" s="199"/>
      <c r="K9" s="200"/>
      <c r="L9" s="200"/>
      <c r="M9" s="200"/>
      <c r="N9" s="200"/>
      <c r="O9" s="129"/>
      <c r="P9" s="200"/>
    </row>
    <row r="10" spans="1:20" s="198" customFormat="1" ht="34.5" customHeight="1" x14ac:dyDescent="0.2">
      <c r="B10" s="331"/>
      <c r="C10" s="298"/>
      <c r="D10" s="141" t="s">
        <v>135</v>
      </c>
      <c r="E10" s="95"/>
      <c r="F10" s="89">
        <v>231200</v>
      </c>
      <c r="G10" s="300"/>
      <c r="H10" s="329"/>
      <c r="I10" s="329"/>
      <c r="J10" s="199"/>
      <c r="K10" s="200"/>
      <c r="L10" s="200"/>
      <c r="M10" s="200"/>
      <c r="N10" s="200"/>
      <c r="O10" s="129"/>
      <c r="P10" s="200"/>
    </row>
    <row r="11" spans="1:20" s="198" customFormat="1" ht="32.25" customHeight="1" x14ac:dyDescent="0.2">
      <c r="B11" s="332"/>
      <c r="C11" s="272"/>
      <c r="D11" s="141" t="s">
        <v>134</v>
      </c>
      <c r="E11" s="95"/>
      <c r="F11" s="89">
        <v>231200</v>
      </c>
      <c r="G11" s="301"/>
      <c r="H11" s="317"/>
      <c r="I11" s="317"/>
      <c r="J11" s="199"/>
      <c r="K11" s="200"/>
      <c r="L11" s="200"/>
      <c r="M11" s="200"/>
      <c r="N11" s="200"/>
      <c r="O11" s="129"/>
      <c r="P11" s="200"/>
    </row>
    <row r="12" spans="1:20" s="201" customFormat="1" ht="57" customHeight="1" x14ac:dyDescent="0.2">
      <c r="B12" s="330">
        <v>2</v>
      </c>
      <c r="C12" s="269" t="s">
        <v>20</v>
      </c>
      <c r="D12" s="318" t="s">
        <v>172</v>
      </c>
      <c r="E12" s="95" t="s">
        <v>106</v>
      </c>
      <c r="F12" s="337">
        <v>1000000</v>
      </c>
      <c r="G12" s="311" t="s">
        <v>141</v>
      </c>
      <c r="H12" s="277">
        <v>1520000</v>
      </c>
      <c r="I12" s="277">
        <f>F12+F14</f>
        <v>1520000</v>
      </c>
      <c r="J12" s="199"/>
      <c r="K12" s="199"/>
      <c r="L12" s="199"/>
      <c r="M12" s="199"/>
      <c r="N12" s="199"/>
      <c r="O12" s="129"/>
      <c r="P12" s="199"/>
    </row>
    <row r="13" spans="1:20" s="201" customFormat="1" ht="8.25" customHeight="1" x14ac:dyDescent="0.2">
      <c r="B13" s="331"/>
      <c r="C13" s="310"/>
      <c r="D13" s="319"/>
      <c r="E13" s="95"/>
      <c r="F13" s="338"/>
      <c r="G13" s="312"/>
      <c r="H13" s="297"/>
      <c r="I13" s="297"/>
      <c r="J13" s="199"/>
      <c r="K13" s="199"/>
      <c r="L13" s="199"/>
      <c r="M13" s="199"/>
      <c r="N13" s="199"/>
      <c r="O13" s="129"/>
      <c r="P13" s="199"/>
    </row>
    <row r="14" spans="1:20" s="201" customFormat="1" ht="21" customHeight="1" x14ac:dyDescent="0.2">
      <c r="B14" s="332"/>
      <c r="C14" s="270"/>
      <c r="D14" s="143" t="s">
        <v>163</v>
      </c>
      <c r="E14" s="95"/>
      <c r="F14" s="89">
        <v>520000</v>
      </c>
      <c r="G14" s="313"/>
      <c r="H14" s="278"/>
      <c r="I14" s="278"/>
      <c r="J14" s="199"/>
      <c r="K14" s="199"/>
      <c r="L14" s="199"/>
      <c r="M14" s="199"/>
      <c r="N14" s="199"/>
      <c r="O14" s="129"/>
      <c r="P14" s="199"/>
    </row>
    <row r="15" spans="1:20" s="202" customFormat="1" ht="17.25" customHeight="1" x14ac:dyDescent="0.2">
      <c r="B15" s="144">
        <v>3</v>
      </c>
      <c r="C15" s="97" t="s">
        <v>82</v>
      </c>
      <c r="D15" s="141" t="s">
        <v>74</v>
      </c>
      <c r="E15" s="98" t="s">
        <v>94</v>
      </c>
      <c r="F15" s="99">
        <v>74400</v>
      </c>
      <c r="G15" s="98" t="s">
        <v>89</v>
      </c>
      <c r="H15" s="100">
        <v>74400</v>
      </c>
      <c r="I15" s="101">
        <f>11400-10400</f>
        <v>1000</v>
      </c>
      <c r="J15" s="203"/>
      <c r="K15" s="203"/>
      <c r="L15" s="203"/>
      <c r="M15" s="203"/>
      <c r="N15" s="203"/>
      <c r="O15" s="204"/>
      <c r="P15" s="203"/>
    </row>
    <row r="16" spans="1:20" s="202" customFormat="1" ht="31.5" customHeight="1" x14ac:dyDescent="0.2">
      <c r="B16" s="330">
        <v>4</v>
      </c>
      <c r="C16" s="271" t="s">
        <v>83</v>
      </c>
      <c r="D16" s="141" t="s">
        <v>74</v>
      </c>
      <c r="E16" s="98" t="s">
        <v>94</v>
      </c>
      <c r="F16" s="89">
        <v>100</v>
      </c>
      <c r="G16" s="299" t="s">
        <v>90</v>
      </c>
      <c r="H16" s="316">
        <v>74400</v>
      </c>
      <c r="I16" s="316">
        <f>24800-24700</f>
        <v>100</v>
      </c>
      <c r="J16" s="203"/>
      <c r="K16" s="203"/>
      <c r="L16" s="203"/>
      <c r="M16" s="203"/>
      <c r="N16" s="203"/>
      <c r="O16" s="204"/>
      <c r="P16" s="203"/>
    </row>
    <row r="17" spans="2:16" s="202" customFormat="1" ht="31.5" customHeight="1" x14ac:dyDescent="0.2">
      <c r="B17" s="332"/>
      <c r="C17" s="272"/>
      <c r="D17" s="141" t="s">
        <v>19</v>
      </c>
      <c r="E17" s="98"/>
      <c r="F17" s="89">
        <v>74300</v>
      </c>
      <c r="G17" s="301"/>
      <c r="H17" s="317"/>
      <c r="I17" s="317"/>
      <c r="J17" s="203"/>
      <c r="K17" s="203"/>
      <c r="L17" s="203"/>
      <c r="M17" s="203"/>
      <c r="N17" s="203"/>
      <c r="O17" s="204"/>
      <c r="P17" s="203"/>
    </row>
    <row r="18" spans="2:16" s="202" customFormat="1" ht="20.25" customHeight="1" x14ac:dyDescent="0.2">
      <c r="B18" s="330">
        <v>5</v>
      </c>
      <c r="C18" s="271" t="s">
        <v>52</v>
      </c>
      <c r="D18" s="141" t="s">
        <v>142</v>
      </c>
      <c r="E18" s="130"/>
      <c r="F18" s="102">
        <v>72090</v>
      </c>
      <c r="G18" s="273" t="s">
        <v>143</v>
      </c>
      <c r="H18" s="275">
        <v>74400</v>
      </c>
      <c r="I18" s="316">
        <v>74400</v>
      </c>
      <c r="J18" s="203"/>
      <c r="K18" s="203"/>
      <c r="L18" s="203"/>
      <c r="M18" s="203"/>
      <c r="N18" s="203"/>
      <c r="O18" s="205"/>
      <c r="P18" s="203"/>
    </row>
    <row r="19" spans="2:16" s="202" customFormat="1" ht="20.25" customHeight="1" x14ac:dyDescent="0.2">
      <c r="B19" s="332"/>
      <c r="C19" s="272"/>
      <c r="D19" s="141" t="s">
        <v>164</v>
      </c>
      <c r="E19" s="130"/>
      <c r="F19" s="102">
        <v>2310</v>
      </c>
      <c r="G19" s="274"/>
      <c r="H19" s="276"/>
      <c r="I19" s="317"/>
      <c r="J19" s="203"/>
      <c r="K19" s="203"/>
      <c r="L19" s="203"/>
      <c r="M19" s="203"/>
      <c r="N19" s="203"/>
      <c r="O19" s="205"/>
      <c r="P19" s="203"/>
    </row>
    <row r="20" spans="2:16" s="202" customFormat="1" ht="21" customHeight="1" x14ac:dyDescent="0.2">
      <c r="B20" s="254">
        <v>6</v>
      </c>
      <c r="C20" s="255" t="s">
        <v>110</v>
      </c>
      <c r="D20" s="228" t="s">
        <v>133</v>
      </c>
      <c r="E20" s="229"/>
      <c r="F20" s="256">
        <v>112800</v>
      </c>
      <c r="G20" s="257" t="s">
        <v>144</v>
      </c>
      <c r="H20" s="258">
        <v>112800</v>
      </c>
      <c r="I20" s="259">
        <f>H20</f>
        <v>112800</v>
      </c>
      <c r="J20" s="203"/>
      <c r="K20" s="203"/>
      <c r="L20" s="203"/>
      <c r="M20" s="203"/>
      <c r="N20" s="203"/>
      <c r="O20" s="205"/>
      <c r="P20" s="203"/>
    </row>
    <row r="21" spans="2:16" s="202" customFormat="1" ht="65.25" customHeight="1" x14ac:dyDescent="0.2">
      <c r="B21" s="285">
        <v>7</v>
      </c>
      <c r="C21" s="281" t="s">
        <v>120</v>
      </c>
      <c r="D21" s="228" t="s">
        <v>179</v>
      </c>
      <c r="E21" s="229"/>
      <c r="F21" s="230" t="s">
        <v>178</v>
      </c>
      <c r="G21" s="283" t="s">
        <v>181</v>
      </c>
      <c r="H21" s="263">
        <v>14632000</v>
      </c>
      <c r="I21" s="295">
        <v>1000</v>
      </c>
      <c r="J21" s="203"/>
      <c r="K21" s="203"/>
      <c r="L21" s="203"/>
      <c r="M21" s="203"/>
      <c r="N21" s="203"/>
      <c r="O21" s="205"/>
      <c r="P21" s="203"/>
    </row>
    <row r="22" spans="2:16" s="202" customFormat="1" ht="41.25" customHeight="1" x14ac:dyDescent="0.2">
      <c r="B22" s="286"/>
      <c r="C22" s="282"/>
      <c r="D22" s="228" t="s">
        <v>19</v>
      </c>
      <c r="E22" s="229"/>
      <c r="F22" s="230">
        <v>2232000</v>
      </c>
      <c r="G22" s="284"/>
      <c r="H22" s="265"/>
      <c r="I22" s="296"/>
      <c r="J22" s="203"/>
      <c r="K22" s="203"/>
      <c r="L22" s="203"/>
      <c r="M22" s="203"/>
      <c r="N22" s="203"/>
      <c r="O22" s="205"/>
      <c r="P22" s="203"/>
    </row>
    <row r="23" spans="2:16" ht="15" customHeight="1" x14ac:dyDescent="0.2">
      <c r="B23" s="145"/>
      <c r="C23" s="106"/>
      <c r="D23" s="309"/>
      <c r="E23" s="309"/>
      <c r="F23" s="309"/>
      <c r="G23" s="309"/>
      <c r="H23" s="107">
        <f>SUM(H9:H22)</f>
        <v>17188000</v>
      </c>
      <c r="I23" s="108">
        <f>SUM(I9:I22)</f>
        <v>2171700</v>
      </c>
      <c r="O23" s="194"/>
    </row>
    <row r="24" spans="2:16" ht="26.25" customHeight="1" x14ac:dyDescent="0.2">
      <c r="B24" s="145"/>
      <c r="C24" s="106"/>
      <c r="D24" s="138"/>
      <c r="E24" s="138"/>
      <c r="F24" s="138"/>
      <c r="G24" s="138"/>
      <c r="H24" s="107"/>
      <c r="I24" s="108"/>
      <c r="O24" s="194"/>
    </row>
    <row r="25" spans="2:16" s="208" customFormat="1" ht="24" customHeight="1" x14ac:dyDescent="0.25">
      <c r="B25" s="146"/>
      <c r="C25" s="109" t="s">
        <v>121</v>
      </c>
      <c r="D25" s="308"/>
      <c r="E25" s="308"/>
      <c r="F25" s="308"/>
      <c r="G25" s="309"/>
      <c r="H25" s="309"/>
      <c r="I25" s="309"/>
      <c r="J25" s="207"/>
      <c r="K25" s="207"/>
      <c r="L25" s="207"/>
      <c r="M25" s="207"/>
      <c r="N25" s="207"/>
      <c r="O25" s="207"/>
      <c r="P25" s="207"/>
    </row>
    <row r="26" spans="2:16" s="211" customFormat="1" ht="27.75" customHeight="1" x14ac:dyDescent="0.2">
      <c r="B26" s="279">
        <v>1</v>
      </c>
      <c r="C26" s="288" t="s">
        <v>145</v>
      </c>
      <c r="D26" s="247" t="s">
        <v>133</v>
      </c>
      <c r="E26" s="232" t="s">
        <v>94</v>
      </c>
      <c r="F26" s="233">
        <v>74400</v>
      </c>
      <c r="G26" s="260" t="s">
        <v>146</v>
      </c>
      <c r="H26" s="263">
        <v>74400</v>
      </c>
      <c r="I26" s="266">
        <v>74400</v>
      </c>
      <c r="J26" s="209"/>
      <c r="K26" s="210"/>
      <c r="L26" s="210"/>
      <c r="M26" s="210"/>
      <c r="N26" s="210"/>
      <c r="O26" s="205"/>
      <c r="P26" s="210"/>
    </row>
    <row r="27" spans="2:16" s="211" customFormat="1" ht="9" customHeight="1" x14ac:dyDescent="0.2">
      <c r="B27" s="287"/>
      <c r="C27" s="289"/>
      <c r="D27" s="234"/>
      <c r="E27" s="252"/>
      <c r="F27" s="253"/>
      <c r="G27" s="261"/>
      <c r="H27" s="264"/>
      <c r="I27" s="267"/>
      <c r="J27" s="209"/>
      <c r="K27" s="210"/>
      <c r="L27" s="210"/>
      <c r="M27" s="210"/>
      <c r="N27" s="210"/>
      <c r="O27" s="205"/>
      <c r="P27" s="210"/>
    </row>
    <row r="28" spans="2:16" s="211" customFormat="1" ht="1.5" customHeight="1" x14ac:dyDescent="0.2">
      <c r="B28" s="280"/>
      <c r="C28" s="290"/>
      <c r="D28" s="238"/>
      <c r="E28" s="236"/>
      <c r="F28" s="237"/>
      <c r="G28" s="262"/>
      <c r="H28" s="265"/>
      <c r="I28" s="268"/>
      <c r="J28" s="209"/>
      <c r="K28" s="210"/>
      <c r="L28" s="210"/>
      <c r="M28" s="210"/>
      <c r="N28" s="210"/>
      <c r="O28" s="205"/>
      <c r="P28" s="210"/>
    </row>
    <row r="29" spans="2:16" s="211" customFormat="1" ht="33" customHeight="1" x14ac:dyDescent="0.2">
      <c r="B29" s="279">
        <v>2</v>
      </c>
      <c r="C29" s="281" t="s">
        <v>115</v>
      </c>
      <c r="D29" s="235" t="s">
        <v>180</v>
      </c>
      <c r="E29" s="239"/>
      <c r="F29" s="251">
        <v>10005</v>
      </c>
      <c r="G29" s="283" t="s">
        <v>161</v>
      </c>
      <c r="H29" s="263">
        <v>74400</v>
      </c>
      <c r="I29" s="266">
        <f>F29</f>
        <v>10005</v>
      </c>
      <c r="J29" s="210"/>
      <c r="K29" s="210"/>
      <c r="L29" s="210"/>
      <c r="M29" s="210"/>
      <c r="N29" s="210"/>
      <c r="O29" s="205"/>
      <c r="P29" s="210"/>
    </row>
    <row r="30" spans="2:16" s="211" customFormat="1" ht="33" customHeight="1" x14ac:dyDescent="0.2">
      <c r="B30" s="280"/>
      <c r="C30" s="282"/>
      <c r="D30" s="231" t="s">
        <v>19</v>
      </c>
      <c r="E30" s="229"/>
      <c r="F30" s="240">
        <f>H29-F29</f>
        <v>64395</v>
      </c>
      <c r="G30" s="284"/>
      <c r="H30" s="265"/>
      <c r="I30" s="268"/>
      <c r="J30" s="210"/>
      <c r="K30" s="210"/>
      <c r="L30" s="210"/>
      <c r="M30" s="210"/>
      <c r="N30" s="210"/>
      <c r="O30" s="205"/>
      <c r="P30" s="210"/>
    </row>
    <row r="31" spans="2:16" s="211" customFormat="1" ht="21" customHeight="1" x14ac:dyDescent="0.2">
      <c r="B31" s="345">
        <v>3</v>
      </c>
      <c r="C31" s="348" t="s">
        <v>137</v>
      </c>
      <c r="D31" s="248" t="s">
        <v>163</v>
      </c>
      <c r="E31" s="249"/>
      <c r="F31" s="250">
        <v>105196</v>
      </c>
      <c r="G31" s="351" t="s">
        <v>157</v>
      </c>
      <c r="H31" s="354">
        <v>1240000</v>
      </c>
      <c r="I31" s="324">
        <f>F31+F32</f>
        <v>693486</v>
      </c>
      <c r="J31" s="209"/>
      <c r="K31" s="210"/>
      <c r="L31" s="210"/>
      <c r="M31" s="210"/>
      <c r="N31" s="210"/>
      <c r="O31" s="205"/>
      <c r="P31" s="210"/>
    </row>
    <row r="32" spans="2:16" s="211" customFormat="1" ht="25.5" customHeight="1" x14ac:dyDescent="0.2">
      <c r="B32" s="346"/>
      <c r="C32" s="349"/>
      <c r="D32" s="248" t="s">
        <v>164</v>
      </c>
      <c r="E32" s="249"/>
      <c r="F32" s="250">
        <v>588290</v>
      </c>
      <c r="G32" s="352"/>
      <c r="H32" s="355"/>
      <c r="I32" s="325"/>
      <c r="J32" s="210"/>
      <c r="K32" s="210"/>
      <c r="L32" s="210"/>
      <c r="M32" s="210"/>
      <c r="N32" s="210"/>
      <c r="O32" s="205"/>
      <c r="P32" s="210"/>
    </row>
    <row r="33" spans="2:16" s="211" customFormat="1" ht="25.5" customHeight="1" x14ac:dyDescent="0.2">
      <c r="B33" s="347"/>
      <c r="C33" s="350"/>
      <c r="D33" s="248" t="s">
        <v>19</v>
      </c>
      <c r="E33" s="249"/>
      <c r="F33" s="250">
        <f>H31-F31-F32</f>
        <v>546514</v>
      </c>
      <c r="G33" s="353"/>
      <c r="H33" s="356"/>
      <c r="I33" s="326"/>
      <c r="J33" s="210"/>
      <c r="K33" s="210"/>
      <c r="L33" s="210"/>
      <c r="M33" s="210"/>
      <c r="N33" s="210"/>
      <c r="O33" s="205"/>
      <c r="P33" s="210"/>
    </row>
    <row r="34" spans="2:16" s="211" customFormat="1" ht="25.5" customHeight="1" x14ac:dyDescent="0.2">
      <c r="B34" s="269">
        <v>4</v>
      </c>
      <c r="C34" s="271" t="s">
        <v>168</v>
      </c>
      <c r="D34" s="269" t="s">
        <v>74</v>
      </c>
      <c r="E34" s="130"/>
      <c r="F34" s="314">
        <v>74400</v>
      </c>
      <c r="G34" s="273" t="s">
        <v>169</v>
      </c>
      <c r="H34" s="275">
        <v>74400</v>
      </c>
      <c r="I34" s="277">
        <f>F34+F35</f>
        <v>74400</v>
      </c>
      <c r="J34" s="210"/>
      <c r="K34" s="210"/>
      <c r="L34" s="210"/>
      <c r="M34" s="210"/>
      <c r="N34" s="210"/>
      <c r="O34" s="205"/>
      <c r="P34" s="210"/>
    </row>
    <row r="35" spans="2:16" s="211" customFormat="1" ht="25.5" customHeight="1" x14ac:dyDescent="0.2">
      <c r="B35" s="270"/>
      <c r="C35" s="272"/>
      <c r="D35" s="270"/>
      <c r="E35" s="130"/>
      <c r="F35" s="315"/>
      <c r="G35" s="274"/>
      <c r="H35" s="276"/>
      <c r="I35" s="278"/>
      <c r="J35" s="210"/>
      <c r="K35" s="210"/>
      <c r="L35" s="210"/>
      <c r="M35" s="210"/>
      <c r="N35" s="210"/>
      <c r="O35" s="205"/>
      <c r="P35" s="210"/>
    </row>
    <row r="36" spans="2:16" s="208" customFormat="1" ht="20.100000000000001" customHeight="1" x14ac:dyDescent="0.25">
      <c r="B36" s="148"/>
      <c r="C36" s="110"/>
      <c r="D36" s="306"/>
      <c r="E36" s="306"/>
      <c r="F36" s="306"/>
      <c r="G36" s="306"/>
      <c r="H36" s="111">
        <f>SUM(H26:H31)</f>
        <v>1388800</v>
      </c>
      <c r="I36" s="112">
        <f>SUM(I26:I35)</f>
        <v>852291</v>
      </c>
      <c r="J36" s="212"/>
      <c r="K36" s="207"/>
      <c r="L36" s="207"/>
      <c r="M36" s="207"/>
      <c r="N36" s="207"/>
      <c r="O36" s="207"/>
      <c r="P36" s="207"/>
    </row>
    <row r="37" spans="2:16" s="214" customFormat="1" ht="18" x14ac:dyDescent="0.2">
      <c r="B37" s="149"/>
      <c r="C37" s="109" t="s">
        <v>54</v>
      </c>
      <c r="D37" s="306"/>
      <c r="E37" s="306"/>
      <c r="F37" s="306"/>
      <c r="G37" s="306"/>
      <c r="H37" s="306"/>
      <c r="I37" s="306"/>
      <c r="J37" s="213"/>
      <c r="K37" s="213"/>
      <c r="L37" s="213"/>
      <c r="M37" s="213"/>
      <c r="N37" s="213"/>
      <c r="O37" s="213"/>
      <c r="P37" s="213"/>
    </row>
    <row r="38" spans="2:16" s="214" customFormat="1" ht="19.5" customHeight="1" x14ac:dyDescent="0.2">
      <c r="B38" s="149"/>
      <c r="C38" s="109" t="s">
        <v>15</v>
      </c>
      <c r="D38" s="306"/>
      <c r="E38" s="306"/>
      <c r="F38" s="306"/>
      <c r="G38" s="306"/>
      <c r="H38" s="306"/>
      <c r="I38" s="306"/>
      <c r="J38" s="213"/>
      <c r="K38" s="213"/>
      <c r="L38" s="213"/>
      <c r="M38" s="213"/>
      <c r="N38" s="213"/>
      <c r="O38" s="213"/>
      <c r="P38" s="213"/>
    </row>
    <row r="39" spans="2:16" s="216" customFormat="1" ht="19.5" customHeight="1" x14ac:dyDescent="0.2">
      <c r="B39" s="150">
        <v>1</v>
      </c>
      <c r="C39" s="96" t="s">
        <v>122</v>
      </c>
      <c r="D39" s="142" t="s">
        <v>19</v>
      </c>
      <c r="E39" s="113"/>
      <c r="F39" s="114">
        <v>74400</v>
      </c>
      <c r="G39" s="114" t="s">
        <v>147</v>
      </c>
      <c r="H39" s="115">
        <v>74400</v>
      </c>
      <c r="I39" s="115">
        <v>100</v>
      </c>
      <c r="J39" s="215"/>
      <c r="K39" s="215"/>
      <c r="L39" s="215"/>
      <c r="M39" s="215"/>
      <c r="N39" s="215"/>
      <c r="O39" s="215"/>
      <c r="P39" s="215"/>
    </row>
    <row r="40" spans="2:16" s="216" customFormat="1" ht="19.5" customHeight="1" x14ac:dyDescent="0.2">
      <c r="B40" s="151"/>
      <c r="C40" s="96"/>
      <c r="D40" s="321"/>
      <c r="E40" s="322"/>
      <c r="F40" s="322"/>
      <c r="G40" s="323"/>
      <c r="H40" s="111">
        <f>SUM(H39:H39)</f>
        <v>74400</v>
      </c>
      <c r="I40" s="111">
        <f>SUM(I39:I39)</f>
        <v>100</v>
      </c>
      <c r="J40" s="215"/>
      <c r="K40" s="215"/>
      <c r="L40" s="215"/>
      <c r="M40" s="215"/>
      <c r="N40" s="215"/>
      <c r="O40" s="215"/>
      <c r="P40" s="215"/>
    </row>
    <row r="41" spans="2:16" s="214" customFormat="1" ht="18" x14ac:dyDescent="0.2">
      <c r="B41" s="149"/>
      <c r="C41" s="109" t="s">
        <v>55</v>
      </c>
      <c r="D41" s="307"/>
      <c r="E41" s="307"/>
      <c r="F41" s="307"/>
      <c r="G41" s="307"/>
      <c r="H41" s="307"/>
      <c r="I41" s="307"/>
      <c r="J41" s="213"/>
      <c r="K41" s="213"/>
      <c r="L41" s="213"/>
      <c r="M41" s="213"/>
      <c r="N41" s="213"/>
      <c r="O41" s="213"/>
      <c r="P41" s="213"/>
    </row>
    <row r="42" spans="2:16" s="197" customFormat="1" ht="18" x14ac:dyDescent="0.2">
      <c r="B42" s="149"/>
      <c r="C42" s="109" t="s">
        <v>56</v>
      </c>
      <c r="D42" s="307"/>
      <c r="E42" s="307"/>
      <c r="F42" s="307"/>
      <c r="G42" s="307"/>
      <c r="H42" s="307"/>
      <c r="I42" s="307"/>
    </row>
    <row r="43" spans="2:16" s="202" customFormat="1" ht="51.75" customHeight="1" x14ac:dyDescent="0.2">
      <c r="B43" s="180">
        <v>1</v>
      </c>
      <c r="C43" s="97" t="s">
        <v>86</v>
      </c>
      <c r="D43" s="141" t="s">
        <v>85</v>
      </c>
      <c r="E43" s="130"/>
      <c r="F43" s="102">
        <v>1120803.47</v>
      </c>
      <c r="G43" s="103" t="s">
        <v>88</v>
      </c>
      <c r="H43" s="104">
        <v>1120803</v>
      </c>
      <c r="I43" s="101">
        <v>1120803</v>
      </c>
      <c r="J43" s="203"/>
      <c r="K43" s="203"/>
      <c r="L43" s="203"/>
      <c r="M43" s="203"/>
      <c r="N43" s="203"/>
      <c r="O43" s="205"/>
      <c r="P43" s="203"/>
    </row>
    <row r="44" spans="2:16" s="214" customFormat="1" ht="20.25" x14ac:dyDescent="0.2">
      <c r="B44" s="153"/>
      <c r="C44" s="116"/>
      <c r="D44" s="320" t="s">
        <v>38</v>
      </c>
      <c r="E44" s="320"/>
      <c r="F44" s="320"/>
      <c r="G44" s="320"/>
      <c r="H44" s="107">
        <f>SUM(H43:H43)</f>
        <v>1120803</v>
      </c>
      <c r="I44" s="112">
        <f>SUM(I43:I43)</f>
        <v>1120803</v>
      </c>
      <c r="J44" s="213"/>
      <c r="K44" s="213"/>
      <c r="L44" s="213"/>
      <c r="M44" s="213"/>
      <c r="N44" s="213"/>
      <c r="O44" s="213"/>
      <c r="P44" s="213"/>
    </row>
    <row r="45" spans="2:16" s="194" customFormat="1" ht="27" customHeight="1" x14ac:dyDescent="0.2">
      <c r="B45" s="146"/>
      <c r="C45" s="117" t="s">
        <v>57</v>
      </c>
      <c r="D45" s="320"/>
      <c r="E45" s="320"/>
      <c r="F45" s="320"/>
      <c r="G45" s="320"/>
      <c r="H45" s="320"/>
      <c r="I45" s="320"/>
    </row>
    <row r="47" spans="2:16" s="202" customFormat="1" ht="25.5" customHeight="1" x14ac:dyDescent="0.2">
      <c r="B47" s="161">
        <v>1</v>
      </c>
      <c r="C47" s="97" t="s">
        <v>124</v>
      </c>
      <c r="D47" s="141" t="s">
        <v>19</v>
      </c>
      <c r="E47" s="118"/>
      <c r="F47" s="99">
        <v>50000</v>
      </c>
      <c r="G47" s="98" t="s">
        <v>148</v>
      </c>
      <c r="H47" s="100">
        <v>50000</v>
      </c>
      <c r="I47" s="101">
        <v>100</v>
      </c>
      <c r="J47" s="203"/>
      <c r="K47" s="203"/>
      <c r="L47" s="203"/>
      <c r="M47" s="203"/>
      <c r="N47" s="203"/>
      <c r="O47" s="204"/>
      <c r="P47" s="203"/>
    </row>
    <row r="48" spans="2:16" s="202" customFormat="1" ht="25.5" customHeight="1" x14ac:dyDescent="0.2">
      <c r="B48" s="161"/>
      <c r="C48" s="97"/>
      <c r="D48" s="341"/>
      <c r="E48" s="342"/>
      <c r="F48" s="342"/>
      <c r="G48" s="343"/>
      <c r="H48" s="119">
        <f>SUM(H47:H47)</f>
        <v>50000</v>
      </c>
      <c r="I48" s="108">
        <f>SUM(I47:I47)</f>
        <v>100</v>
      </c>
      <c r="J48" s="203"/>
      <c r="K48" s="203"/>
      <c r="L48" s="203"/>
      <c r="M48" s="203"/>
      <c r="N48" s="203"/>
      <c r="O48" s="204"/>
      <c r="P48" s="203"/>
    </row>
    <row r="49" spans="2:16" ht="23.25" customHeight="1" x14ac:dyDescent="0.2">
      <c r="B49" s="162"/>
      <c r="C49" s="106"/>
      <c r="D49" s="344" t="s">
        <v>44</v>
      </c>
      <c r="E49" s="344"/>
      <c r="F49" s="344"/>
      <c r="G49" s="344"/>
      <c r="H49" s="120">
        <f>H23+H36+H40+H44+H48</f>
        <v>19822003</v>
      </c>
      <c r="I49" s="121">
        <f>I23+I36+I40+I44+I48</f>
        <v>4144994</v>
      </c>
      <c r="O49" s="194"/>
    </row>
    <row r="50" spans="2:16" s="219" customFormat="1" ht="27.75" customHeight="1" x14ac:dyDescent="0.2">
      <c r="B50" s="163"/>
      <c r="C50" s="122" t="s">
        <v>29</v>
      </c>
      <c r="D50" s="303"/>
      <c r="E50" s="303"/>
      <c r="F50" s="303"/>
      <c r="G50" s="303"/>
      <c r="H50" s="303"/>
      <c r="I50" s="303"/>
      <c r="J50" s="218"/>
      <c r="K50" s="218"/>
      <c r="L50" s="218"/>
      <c r="M50" s="218"/>
      <c r="N50" s="218"/>
      <c r="O50" s="218"/>
      <c r="P50" s="218"/>
    </row>
    <row r="51" spans="2:16" s="219" customFormat="1" ht="27.75" customHeight="1" x14ac:dyDescent="0.2">
      <c r="B51" s="144">
        <v>1</v>
      </c>
      <c r="C51" s="97" t="s">
        <v>138</v>
      </c>
      <c r="D51" s="123" t="s">
        <v>164</v>
      </c>
      <c r="E51" s="136"/>
      <c r="F51" s="105">
        <v>37200</v>
      </c>
      <c r="G51" s="130" t="s">
        <v>139</v>
      </c>
      <c r="H51" s="104">
        <v>37200</v>
      </c>
      <c r="I51" s="124">
        <v>37200</v>
      </c>
      <c r="J51" s="218"/>
      <c r="K51" s="218"/>
      <c r="L51" s="218"/>
      <c r="M51" s="218"/>
      <c r="N51" s="218"/>
      <c r="O51" s="218"/>
      <c r="P51" s="218"/>
    </row>
    <row r="52" spans="2:16" s="220" customFormat="1" ht="18.75" customHeight="1" x14ac:dyDescent="0.2">
      <c r="B52" s="144">
        <v>2</v>
      </c>
      <c r="C52" s="97" t="s">
        <v>28</v>
      </c>
      <c r="D52" s="123" t="s">
        <v>19</v>
      </c>
      <c r="E52" s="130"/>
      <c r="F52" s="125">
        <v>75000</v>
      </c>
      <c r="G52" s="130" t="s">
        <v>34</v>
      </c>
      <c r="H52" s="104">
        <v>75000</v>
      </c>
      <c r="I52" s="124">
        <v>100</v>
      </c>
      <c r="O52" s="221"/>
    </row>
    <row r="53" spans="2:16" s="202" customFormat="1" ht="39.75" customHeight="1" x14ac:dyDescent="0.2">
      <c r="B53" s="330">
        <v>3</v>
      </c>
      <c r="C53" s="271" t="s">
        <v>125</v>
      </c>
      <c r="D53" s="164" t="s">
        <v>158</v>
      </c>
      <c r="E53" s="130"/>
      <c r="F53" s="164" t="s">
        <v>159</v>
      </c>
      <c r="G53" s="304" t="s">
        <v>149</v>
      </c>
      <c r="H53" s="275">
        <f>145119+17282</f>
        <v>162401</v>
      </c>
      <c r="I53" s="316">
        <v>100</v>
      </c>
      <c r="J53" s="220"/>
      <c r="K53" s="203"/>
      <c r="L53" s="203"/>
      <c r="M53" s="203"/>
      <c r="N53" s="203"/>
      <c r="O53" s="221"/>
      <c r="P53" s="203"/>
    </row>
    <row r="54" spans="2:16" s="202" customFormat="1" ht="31.5" customHeight="1" x14ac:dyDescent="0.2">
      <c r="B54" s="332"/>
      <c r="C54" s="272"/>
      <c r="D54" s="123" t="s">
        <v>118</v>
      </c>
      <c r="E54" s="130"/>
      <c r="F54" s="105">
        <v>17282</v>
      </c>
      <c r="G54" s="305"/>
      <c r="H54" s="276"/>
      <c r="I54" s="317"/>
      <c r="J54" s="220"/>
      <c r="K54" s="203"/>
      <c r="L54" s="203"/>
      <c r="M54" s="203"/>
      <c r="N54" s="203"/>
      <c r="O54" s="221"/>
      <c r="P54" s="203"/>
    </row>
    <row r="55" spans="2:16" s="220" customFormat="1" ht="33.75" customHeight="1" x14ac:dyDescent="0.2">
      <c r="B55" s="165">
        <v>4</v>
      </c>
      <c r="C55" s="96" t="s">
        <v>132</v>
      </c>
      <c r="D55" s="166" t="s">
        <v>164</v>
      </c>
      <c r="E55" s="130"/>
      <c r="F55" s="105">
        <v>37200</v>
      </c>
      <c r="G55" s="130" t="s">
        <v>165</v>
      </c>
      <c r="H55" s="104">
        <v>37200</v>
      </c>
      <c r="I55" s="126">
        <v>37200</v>
      </c>
      <c r="O55" s="221"/>
    </row>
    <row r="56" spans="2:16" s="220" customFormat="1" ht="30.75" customHeight="1" x14ac:dyDescent="0.2">
      <c r="B56" s="144">
        <v>5</v>
      </c>
      <c r="C56" s="97" t="s">
        <v>72</v>
      </c>
      <c r="D56" s="123" t="s">
        <v>74</v>
      </c>
      <c r="E56" s="130"/>
      <c r="F56" s="125">
        <v>6200</v>
      </c>
      <c r="G56" s="130" t="s">
        <v>75</v>
      </c>
      <c r="H56" s="104">
        <v>6200</v>
      </c>
      <c r="I56" s="124">
        <v>6200</v>
      </c>
      <c r="O56" s="221"/>
    </row>
    <row r="57" spans="2:16" s="220" customFormat="1" ht="18.75" customHeight="1" x14ac:dyDescent="0.2">
      <c r="B57" s="167">
        <v>6</v>
      </c>
      <c r="C57" s="97" t="s">
        <v>73</v>
      </c>
      <c r="D57" s="123" t="s">
        <v>19</v>
      </c>
      <c r="E57" s="130"/>
      <c r="F57" s="125">
        <v>10000</v>
      </c>
      <c r="G57" s="130" t="s">
        <v>76</v>
      </c>
      <c r="H57" s="104">
        <v>10000</v>
      </c>
      <c r="I57" s="124">
        <v>10000</v>
      </c>
      <c r="O57" s="221"/>
    </row>
    <row r="58" spans="2:16" s="202" customFormat="1" ht="54" customHeight="1" x14ac:dyDescent="0.2">
      <c r="B58" s="330">
        <v>7</v>
      </c>
      <c r="C58" s="271" t="s">
        <v>87</v>
      </c>
      <c r="D58" s="168" t="s">
        <v>158</v>
      </c>
      <c r="E58" s="118"/>
      <c r="F58" s="114" t="s">
        <v>160</v>
      </c>
      <c r="G58" s="299" t="s">
        <v>92</v>
      </c>
      <c r="H58" s="316">
        <f>267092+31808</f>
        <v>298900</v>
      </c>
      <c r="I58" s="316">
        <v>100</v>
      </c>
      <c r="J58" s="203"/>
      <c r="K58" s="203"/>
      <c r="L58" s="203"/>
      <c r="M58" s="203"/>
      <c r="N58" s="203"/>
      <c r="O58" s="204"/>
      <c r="P58" s="203"/>
    </row>
    <row r="59" spans="2:16" s="202" customFormat="1" ht="54" customHeight="1" x14ac:dyDescent="0.2">
      <c r="B59" s="332"/>
      <c r="C59" s="272"/>
      <c r="D59" s="123" t="s">
        <v>118</v>
      </c>
      <c r="E59" s="118"/>
      <c r="F59" s="114">
        <v>31808</v>
      </c>
      <c r="G59" s="301"/>
      <c r="H59" s="317"/>
      <c r="I59" s="317"/>
      <c r="J59" s="203"/>
      <c r="K59" s="222"/>
      <c r="L59" s="203"/>
      <c r="M59" s="203"/>
      <c r="N59" s="203"/>
      <c r="O59" s="204"/>
      <c r="P59" s="203"/>
    </row>
    <row r="60" spans="2:16" s="220" customFormat="1" ht="56.25" customHeight="1" x14ac:dyDescent="0.2">
      <c r="B60" s="169">
        <v>8</v>
      </c>
      <c r="C60" s="139" t="s">
        <v>84</v>
      </c>
      <c r="D60" s="166" t="s">
        <v>117</v>
      </c>
      <c r="E60" s="137"/>
      <c r="F60" s="147">
        <v>54549</v>
      </c>
      <c r="G60" s="135" t="s">
        <v>119</v>
      </c>
      <c r="H60" s="134">
        <v>57420</v>
      </c>
      <c r="I60" s="140">
        <f>F60</f>
        <v>54549</v>
      </c>
      <c r="O60" s="221"/>
    </row>
    <row r="61" spans="2:16" s="220" customFormat="1" ht="42.75" customHeight="1" x14ac:dyDescent="0.2">
      <c r="B61" s="330">
        <v>9</v>
      </c>
      <c r="C61" s="271" t="s">
        <v>126</v>
      </c>
      <c r="D61" s="168" t="s">
        <v>158</v>
      </c>
      <c r="E61" s="130" t="s">
        <v>94</v>
      </c>
      <c r="F61" s="180" t="s">
        <v>162</v>
      </c>
      <c r="G61" s="304" t="s">
        <v>151</v>
      </c>
      <c r="H61" s="275">
        <v>232537</v>
      </c>
      <c r="I61" s="277">
        <v>100</v>
      </c>
      <c r="O61" s="221"/>
    </row>
    <row r="62" spans="2:16" s="220" customFormat="1" ht="42.75" customHeight="1" x14ac:dyDescent="0.2">
      <c r="B62" s="332"/>
      <c r="C62" s="272"/>
      <c r="D62" s="123" t="s">
        <v>118</v>
      </c>
      <c r="E62" s="130"/>
      <c r="F62" s="105" t="s">
        <v>150</v>
      </c>
      <c r="G62" s="305"/>
      <c r="H62" s="276"/>
      <c r="I62" s="278"/>
      <c r="J62" s="223"/>
      <c r="O62" s="221"/>
    </row>
    <row r="63" spans="2:16" s="220" customFormat="1" ht="45.75" customHeight="1" x14ac:dyDescent="0.2">
      <c r="B63" s="144">
        <v>10</v>
      </c>
      <c r="C63" s="97" t="s">
        <v>97</v>
      </c>
      <c r="D63" s="123" t="s">
        <v>152</v>
      </c>
      <c r="E63" s="130" t="s">
        <v>94</v>
      </c>
      <c r="F63" s="105" t="s">
        <v>153</v>
      </c>
      <c r="G63" s="130" t="s">
        <v>100</v>
      </c>
      <c r="H63" s="104">
        <v>24800</v>
      </c>
      <c r="I63" s="124">
        <v>24800</v>
      </c>
      <c r="O63" s="221"/>
    </row>
    <row r="64" spans="2:16" s="220" customFormat="1" ht="37.5" customHeight="1" x14ac:dyDescent="0.2">
      <c r="B64" s="144">
        <v>11</v>
      </c>
      <c r="C64" s="97" t="s">
        <v>111</v>
      </c>
      <c r="D64" s="123" t="s">
        <v>164</v>
      </c>
      <c r="E64" s="130"/>
      <c r="F64" s="125">
        <v>37200</v>
      </c>
      <c r="G64" s="130" t="s">
        <v>113</v>
      </c>
      <c r="H64" s="104">
        <v>37200</v>
      </c>
      <c r="I64" s="124">
        <v>37200</v>
      </c>
      <c r="O64" s="221"/>
    </row>
    <row r="65" spans="2:15" s="220" customFormat="1" ht="37.5" customHeight="1" x14ac:dyDescent="0.2">
      <c r="B65" s="144">
        <v>12</v>
      </c>
      <c r="C65" s="97" t="s">
        <v>127</v>
      </c>
      <c r="D65" s="123" t="s">
        <v>19</v>
      </c>
      <c r="E65" s="130"/>
      <c r="F65" s="125">
        <v>200000</v>
      </c>
      <c r="G65" s="130" t="s">
        <v>154</v>
      </c>
      <c r="H65" s="104">
        <v>200000</v>
      </c>
      <c r="I65" s="124">
        <v>100</v>
      </c>
      <c r="O65" s="221"/>
    </row>
    <row r="66" spans="2:15" s="220" customFormat="1" ht="37.5" customHeight="1" x14ac:dyDescent="0.2">
      <c r="B66" s="144">
        <v>13</v>
      </c>
      <c r="C66" s="97" t="s">
        <v>166</v>
      </c>
      <c r="D66" s="168" t="s">
        <v>158</v>
      </c>
      <c r="E66" s="130"/>
      <c r="F66" s="105" t="s">
        <v>167</v>
      </c>
      <c r="G66" s="130"/>
      <c r="H66" s="104">
        <v>42517.760000000002</v>
      </c>
      <c r="I66" s="124">
        <v>0</v>
      </c>
      <c r="O66" s="221"/>
    </row>
    <row r="67" spans="2:15" s="220" customFormat="1" ht="44.25" customHeight="1" x14ac:dyDescent="0.2">
      <c r="B67" s="330">
        <v>14</v>
      </c>
      <c r="C67" s="271" t="s">
        <v>174</v>
      </c>
      <c r="D67" s="180" t="s">
        <v>155</v>
      </c>
      <c r="E67" s="130"/>
      <c r="F67" s="105">
        <v>57413</v>
      </c>
      <c r="G67" s="304" t="s">
        <v>170</v>
      </c>
      <c r="H67" s="275">
        <v>180000</v>
      </c>
      <c r="I67" s="277">
        <f>F67+F68</f>
        <v>180000</v>
      </c>
      <c r="O67" s="221"/>
    </row>
    <row r="68" spans="2:15" s="220" customFormat="1" ht="44.25" customHeight="1" x14ac:dyDescent="0.2">
      <c r="B68" s="332"/>
      <c r="C68" s="272"/>
      <c r="D68" s="180" t="s">
        <v>163</v>
      </c>
      <c r="E68" s="130"/>
      <c r="F68" s="105">
        <f>H67-F67</f>
        <v>122587</v>
      </c>
      <c r="G68" s="305"/>
      <c r="H68" s="276"/>
      <c r="I68" s="278"/>
      <c r="O68" s="221"/>
    </row>
    <row r="69" spans="2:15" s="220" customFormat="1" ht="37.5" customHeight="1" x14ac:dyDescent="0.2">
      <c r="B69" s="144">
        <v>15</v>
      </c>
      <c r="C69" s="97" t="s">
        <v>171</v>
      </c>
      <c r="D69" s="180" t="s">
        <v>163</v>
      </c>
      <c r="E69" s="130"/>
      <c r="F69" s="105">
        <v>37200</v>
      </c>
      <c r="G69" s="130" t="s">
        <v>173</v>
      </c>
      <c r="H69" s="104">
        <v>37200</v>
      </c>
      <c r="I69" s="124">
        <v>37200</v>
      </c>
      <c r="O69" s="221"/>
    </row>
    <row r="70" spans="2:15" ht="23.25" customHeight="1" x14ac:dyDescent="0.2">
      <c r="B70" s="162"/>
      <c r="C70" s="302" t="s">
        <v>45</v>
      </c>
      <c r="D70" s="302"/>
      <c r="E70" s="302"/>
      <c r="F70" s="302"/>
      <c r="G70" s="302"/>
      <c r="H70" s="127">
        <f>SUM(H51:H69)</f>
        <v>1438575.76</v>
      </c>
      <c r="I70" s="128">
        <f>SUM(I51:I69)</f>
        <v>424849</v>
      </c>
      <c r="J70" s="224"/>
      <c r="O70" s="224"/>
    </row>
    <row r="71" spans="2:15" x14ac:dyDescent="0.2">
      <c r="G71" s="225"/>
      <c r="H71" s="226"/>
    </row>
    <row r="72" spans="2:15" x14ac:dyDescent="0.2">
      <c r="D72" s="227"/>
    </row>
    <row r="73" spans="2:15" x14ac:dyDescent="0.2">
      <c r="D73" s="227"/>
    </row>
    <row r="74" spans="2:15" x14ac:dyDescent="0.2">
      <c r="D74" s="227"/>
    </row>
    <row r="75" spans="2:15" x14ac:dyDescent="0.2">
      <c r="D75" s="227"/>
    </row>
  </sheetData>
  <mergeCells count="94">
    <mergeCell ref="C31:C33"/>
    <mergeCell ref="G31:G33"/>
    <mergeCell ref="H31:H33"/>
    <mergeCell ref="B61:B62"/>
    <mergeCell ref="I58:I59"/>
    <mergeCell ref="I53:I54"/>
    <mergeCell ref="B58:B59"/>
    <mergeCell ref="C58:C59"/>
    <mergeCell ref="G58:G59"/>
    <mergeCell ref="B67:B68"/>
    <mergeCell ref="C67:C68"/>
    <mergeCell ref="G67:G68"/>
    <mergeCell ref="I67:I68"/>
    <mergeCell ref="H67:H68"/>
    <mergeCell ref="I18:I19"/>
    <mergeCell ref="G61:G62"/>
    <mergeCell ref="I61:I62"/>
    <mergeCell ref="H61:H62"/>
    <mergeCell ref="B53:B54"/>
    <mergeCell ref="H58:H59"/>
    <mergeCell ref="I16:I17"/>
    <mergeCell ref="D6:I8"/>
    <mergeCell ref="I4:I5"/>
    <mergeCell ref="B16:B17"/>
    <mergeCell ref="C16:C17"/>
    <mergeCell ref="D48:G48"/>
    <mergeCell ref="D49:G49"/>
    <mergeCell ref="D44:G44"/>
    <mergeCell ref="B18:B19"/>
    <mergeCell ref="O4:O5"/>
    <mergeCell ref="E4:E5"/>
    <mergeCell ref="H4:H5"/>
    <mergeCell ref="G4:G5"/>
    <mergeCell ref="F12:F13"/>
    <mergeCell ref="B12:B14"/>
    <mergeCell ref="F4:F5"/>
    <mergeCell ref="D45:I45"/>
    <mergeCell ref="D40:G40"/>
    <mergeCell ref="I31:I33"/>
    <mergeCell ref="B4:B5"/>
    <mergeCell ref="I9:I11"/>
    <mergeCell ref="H9:H11"/>
    <mergeCell ref="B9:B11"/>
    <mergeCell ref="C4:C5"/>
    <mergeCell ref="D4:D5"/>
    <mergeCell ref="B31:B33"/>
    <mergeCell ref="D36:G36"/>
    <mergeCell ref="C12:C14"/>
    <mergeCell ref="G12:G14"/>
    <mergeCell ref="H12:H14"/>
    <mergeCell ref="D34:D35"/>
    <mergeCell ref="F34:F35"/>
    <mergeCell ref="G16:G17"/>
    <mergeCell ref="H16:H17"/>
    <mergeCell ref="D12:D13"/>
    <mergeCell ref="H18:H19"/>
    <mergeCell ref="C70:G70"/>
    <mergeCell ref="D50:I50"/>
    <mergeCell ref="C53:C54"/>
    <mergeCell ref="G53:G54"/>
    <mergeCell ref="H53:H54"/>
    <mergeCell ref="C18:C19"/>
    <mergeCell ref="D37:I38"/>
    <mergeCell ref="D41:I42"/>
    <mergeCell ref="D25:I25"/>
    <mergeCell ref="C61:C62"/>
    <mergeCell ref="G18:G19"/>
    <mergeCell ref="A1:I1"/>
    <mergeCell ref="A2:I2"/>
    <mergeCell ref="A3:I3"/>
    <mergeCell ref="H21:H22"/>
    <mergeCell ref="I21:I22"/>
    <mergeCell ref="I12:I14"/>
    <mergeCell ref="C9:C11"/>
    <mergeCell ref="G9:G11"/>
    <mergeCell ref="G29:G30"/>
    <mergeCell ref="H29:H30"/>
    <mergeCell ref="I29:I30"/>
    <mergeCell ref="B21:B22"/>
    <mergeCell ref="C21:C22"/>
    <mergeCell ref="G21:G22"/>
    <mergeCell ref="B26:B28"/>
    <mergeCell ref="C26:C28"/>
    <mergeCell ref="D23:G23"/>
    <mergeCell ref="G26:G28"/>
    <mergeCell ref="H26:H28"/>
    <mergeCell ref="I26:I28"/>
    <mergeCell ref="B34:B35"/>
    <mergeCell ref="C34:C35"/>
    <mergeCell ref="G34:G35"/>
    <mergeCell ref="H34:H35"/>
    <mergeCell ref="I34:I35"/>
    <mergeCell ref="B29:B30"/>
    <mergeCell ref="C29:C30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7"/>
  <sheetViews>
    <sheetView zoomScaleNormal="100" workbookViewId="0">
      <selection activeCell="F8" sqref="F8"/>
    </sheetView>
  </sheetViews>
  <sheetFormatPr defaultRowHeight="15" x14ac:dyDescent="0.2"/>
  <cols>
    <col min="1" max="1" width="9.140625" style="21"/>
    <col min="2" max="2" width="5.28515625" style="48" bestFit="1" customWidth="1"/>
    <col min="3" max="3" width="55.7109375" style="73" customWidth="1"/>
    <col min="4" max="4" width="20.5703125" style="31" customWidth="1"/>
    <col min="5" max="5" width="14.42578125" style="30" hidden="1" customWidth="1"/>
    <col min="6" max="6" width="14.42578125" style="36" customWidth="1"/>
    <col min="7" max="7" width="14.42578125" style="30" customWidth="1"/>
    <col min="8" max="8" width="11.7109375" style="58" customWidth="1"/>
    <col min="9" max="9" width="10.5703125" style="77" customWidth="1"/>
    <col min="10" max="14" width="9.140625" style="21"/>
    <col min="15" max="15" width="14.42578125" style="36" customWidth="1"/>
    <col min="16" max="16384" width="9.140625" style="21"/>
  </cols>
  <sheetData>
    <row r="1" spans="2:17" s="23" customFormat="1" ht="24" customHeight="1" x14ac:dyDescent="0.2">
      <c r="B1" s="25" t="s">
        <v>0</v>
      </c>
      <c r="C1" s="29" t="s">
        <v>3</v>
      </c>
      <c r="D1" s="33" t="s">
        <v>5</v>
      </c>
      <c r="E1" s="26" t="s">
        <v>24</v>
      </c>
      <c r="F1" s="35" t="s">
        <v>25</v>
      </c>
      <c r="G1" s="26" t="s">
        <v>23</v>
      </c>
      <c r="H1" s="61" t="s">
        <v>2</v>
      </c>
      <c r="I1" s="83"/>
      <c r="O1" s="67"/>
    </row>
    <row r="2" spans="2:17" s="24" customFormat="1" ht="23.25" x14ac:dyDescent="0.35">
      <c r="B2" s="27"/>
      <c r="C2" s="70" t="s">
        <v>17</v>
      </c>
      <c r="D2" s="34"/>
      <c r="E2" s="71"/>
      <c r="F2" s="72"/>
      <c r="G2" s="71"/>
      <c r="H2" s="62"/>
      <c r="I2" s="75"/>
      <c r="O2" s="64"/>
    </row>
    <row r="3" spans="2:17" s="28" customFormat="1" ht="12.75" x14ac:dyDescent="0.2">
      <c r="B3" s="170">
        <v>1</v>
      </c>
      <c r="C3" s="171" t="s">
        <v>52</v>
      </c>
      <c r="D3" s="152" t="s">
        <v>27</v>
      </c>
      <c r="E3" s="172" t="s">
        <v>94</v>
      </c>
      <c r="F3" s="90">
        <v>11925</v>
      </c>
      <c r="G3" s="173" t="s">
        <v>33</v>
      </c>
      <c r="H3" s="91">
        <v>11925</v>
      </c>
      <c r="I3" s="75"/>
      <c r="O3" s="68"/>
    </row>
    <row r="4" spans="2:17" s="49" customFormat="1" ht="39" customHeight="1" x14ac:dyDescent="0.2">
      <c r="B4" s="144">
        <f>B3+1</f>
        <v>2</v>
      </c>
      <c r="C4" s="96" t="s">
        <v>26</v>
      </c>
      <c r="D4" s="174" t="s">
        <v>36</v>
      </c>
      <c r="E4" s="175" t="s">
        <v>41</v>
      </c>
      <c r="F4" s="88">
        <f>H4</f>
        <v>10000</v>
      </c>
      <c r="G4" s="132" t="s">
        <v>49</v>
      </c>
      <c r="H4" s="91">
        <v>10000</v>
      </c>
      <c r="I4" s="76"/>
      <c r="O4" s="68"/>
    </row>
    <row r="5" spans="2:17" s="47" customFormat="1" ht="32.25" customHeight="1" x14ac:dyDescent="0.2">
      <c r="B5" s="144">
        <f>B4+1</f>
        <v>3</v>
      </c>
      <c r="C5" s="96" t="s">
        <v>39</v>
      </c>
      <c r="D5" s="176" t="s">
        <v>58</v>
      </c>
      <c r="E5" s="177" t="s">
        <v>94</v>
      </c>
      <c r="F5" s="89">
        <v>320</v>
      </c>
      <c r="G5" s="114" t="s">
        <v>40</v>
      </c>
      <c r="H5" s="91">
        <v>320</v>
      </c>
      <c r="I5" s="77"/>
      <c r="J5" s="46"/>
      <c r="O5" s="63"/>
    </row>
    <row r="6" spans="2:17" s="48" customFormat="1" ht="55.5" customHeight="1" x14ac:dyDescent="0.2">
      <c r="B6" s="144">
        <f>B5+1</f>
        <v>4</v>
      </c>
      <c r="C6" s="96" t="s">
        <v>48</v>
      </c>
      <c r="D6" s="152" t="s">
        <v>114</v>
      </c>
      <c r="E6" s="95" t="s">
        <v>94</v>
      </c>
      <c r="F6" s="89">
        <f>H6</f>
        <v>106655</v>
      </c>
      <c r="G6" s="98" t="s">
        <v>60</v>
      </c>
      <c r="H6" s="92">
        <v>106655</v>
      </c>
      <c r="I6" s="78"/>
      <c r="O6" s="65"/>
    </row>
    <row r="7" spans="2:17" s="51" customFormat="1" ht="29.25" customHeight="1" x14ac:dyDescent="0.2">
      <c r="B7" s="330">
        <f>B6+1</f>
        <v>5</v>
      </c>
      <c r="C7" s="271" t="s">
        <v>71</v>
      </c>
      <c r="D7" s="176" t="s">
        <v>65</v>
      </c>
      <c r="E7" s="95" t="s">
        <v>94</v>
      </c>
      <c r="F7" s="89">
        <v>22103</v>
      </c>
      <c r="G7" s="311" t="s">
        <v>68</v>
      </c>
      <c r="H7" s="318">
        <f>F7+F8</f>
        <v>32666</v>
      </c>
      <c r="I7" s="81"/>
      <c r="O7" s="65"/>
    </row>
    <row r="8" spans="2:17" s="51" customFormat="1" ht="29.25" customHeight="1" x14ac:dyDescent="0.2">
      <c r="B8" s="332"/>
      <c r="C8" s="272"/>
      <c r="D8" s="176" t="s">
        <v>163</v>
      </c>
      <c r="E8" s="95"/>
      <c r="F8" s="89">
        <v>10563</v>
      </c>
      <c r="G8" s="313"/>
      <c r="H8" s="319"/>
      <c r="I8" s="81"/>
      <c r="O8" s="65"/>
    </row>
    <row r="9" spans="2:17" s="51" customFormat="1" ht="29.25" customHeight="1" x14ac:dyDescent="0.2">
      <c r="B9" s="285">
        <f>B7+1</f>
        <v>6</v>
      </c>
      <c r="C9" s="281" t="s">
        <v>77</v>
      </c>
      <c r="D9" s="241" t="s">
        <v>74</v>
      </c>
      <c r="E9" s="242" t="s">
        <v>94</v>
      </c>
      <c r="F9" s="243">
        <v>98062</v>
      </c>
      <c r="G9" s="364" t="s">
        <v>78</v>
      </c>
      <c r="H9" s="366">
        <f>F9+F10</f>
        <v>113562</v>
      </c>
      <c r="I9" s="81"/>
      <c r="O9" s="65"/>
    </row>
    <row r="10" spans="2:17" s="51" customFormat="1" ht="29.25" customHeight="1" x14ac:dyDescent="0.2">
      <c r="B10" s="286"/>
      <c r="C10" s="282"/>
      <c r="D10" s="244" t="s">
        <v>133</v>
      </c>
      <c r="E10" s="245"/>
      <c r="F10" s="246">
        <v>15500</v>
      </c>
      <c r="G10" s="365"/>
      <c r="H10" s="367"/>
      <c r="I10" s="81"/>
      <c r="O10" s="65"/>
    </row>
    <row r="11" spans="2:17" s="47" customFormat="1" ht="25.5" x14ac:dyDescent="0.2">
      <c r="B11" s="144">
        <f>B9+1</f>
        <v>7</v>
      </c>
      <c r="C11" s="96" t="s">
        <v>42</v>
      </c>
      <c r="D11" s="133" t="s">
        <v>51</v>
      </c>
      <c r="E11" s="177" t="s">
        <v>94</v>
      </c>
      <c r="F11" s="90">
        <v>800</v>
      </c>
      <c r="G11" s="178" t="s">
        <v>43</v>
      </c>
      <c r="H11" s="92">
        <v>800</v>
      </c>
      <c r="I11" s="79"/>
      <c r="O11" s="68"/>
    </row>
    <row r="12" spans="2:17" s="32" customFormat="1" ht="25.5" x14ac:dyDescent="0.2">
      <c r="B12" s="144">
        <f>B11+1</f>
        <v>8</v>
      </c>
      <c r="C12" s="171" t="s">
        <v>30</v>
      </c>
      <c r="D12" s="152" t="s">
        <v>32</v>
      </c>
      <c r="E12" s="179" t="s">
        <v>94</v>
      </c>
      <c r="F12" s="90">
        <v>216</v>
      </c>
      <c r="G12" s="178" t="s">
        <v>31</v>
      </c>
      <c r="H12" s="92">
        <v>216</v>
      </c>
      <c r="I12" s="79"/>
      <c r="O12" s="68"/>
    </row>
    <row r="13" spans="2:17" s="47" customFormat="1" ht="35.25" customHeight="1" x14ac:dyDescent="0.2">
      <c r="B13" s="144">
        <v>9</v>
      </c>
      <c r="C13" s="97" t="s">
        <v>104</v>
      </c>
      <c r="D13" s="152" t="s">
        <v>19</v>
      </c>
      <c r="E13" s="152"/>
      <c r="F13" s="114">
        <v>50000</v>
      </c>
      <c r="G13" s="103" t="s">
        <v>112</v>
      </c>
      <c r="H13" s="92">
        <v>46170</v>
      </c>
      <c r="I13" s="86"/>
      <c r="J13" s="87"/>
      <c r="K13" s="46"/>
      <c r="L13" s="46"/>
      <c r="M13" s="46"/>
      <c r="N13" s="46"/>
      <c r="O13" s="46"/>
      <c r="P13" s="60"/>
      <c r="Q13" s="46"/>
    </row>
    <row r="14" spans="2:17" s="28" customFormat="1" ht="27.75" customHeight="1" x14ac:dyDescent="0.2">
      <c r="B14" s="144">
        <v>10</v>
      </c>
      <c r="C14" s="96" t="s">
        <v>53</v>
      </c>
      <c r="D14" s="152" t="s">
        <v>64</v>
      </c>
      <c r="E14" s="95" t="s">
        <v>94</v>
      </c>
      <c r="F14" s="89">
        <f>H14</f>
        <v>2600</v>
      </c>
      <c r="G14" s="95" t="s">
        <v>59</v>
      </c>
      <c r="H14" s="91">
        <v>2600</v>
      </c>
      <c r="I14" s="80"/>
      <c r="L14" s="28" t="s">
        <v>35</v>
      </c>
      <c r="O14" s="63"/>
    </row>
    <row r="15" spans="2:17" s="28" customFormat="1" ht="27.75" customHeight="1" x14ac:dyDescent="0.2">
      <c r="B15" s="330">
        <v>11</v>
      </c>
      <c r="C15" s="271" t="s">
        <v>98</v>
      </c>
      <c r="D15" s="360" t="s">
        <v>155</v>
      </c>
      <c r="E15" s="360"/>
      <c r="F15" s="91">
        <v>314270</v>
      </c>
      <c r="G15" s="273" t="s">
        <v>99</v>
      </c>
      <c r="H15" s="362">
        <f>F15+F16</f>
        <v>631136</v>
      </c>
      <c r="I15" s="80"/>
      <c r="L15" s="129"/>
      <c r="O15" s="63"/>
    </row>
    <row r="16" spans="2:17" s="28" customFormat="1" ht="27.75" customHeight="1" x14ac:dyDescent="0.2">
      <c r="B16" s="332"/>
      <c r="C16" s="272"/>
      <c r="D16" s="152" t="s">
        <v>133</v>
      </c>
      <c r="E16" s="152"/>
      <c r="F16" s="91">
        <v>316866</v>
      </c>
      <c r="G16" s="274"/>
      <c r="H16" s="363"/>
      <c r="I16" s="80"/>
      <c r="O16" s="63"/>
    </row>
    <row r="17" spans="2:17" s="47" customFormat="1" ht="27.75" customHeight="1" x14ac:dyDescent="0.2">
      <c r="B17" s="144">
        <v>12</v>
      </c>
      <c r="C17" s="97" t="s">
        <v>81</v>
      </c>
      <c r="D17" s="360" t="s">
        <v>129</v>
      </c>
      <c r="E17" s="360"/>
      <c r="F17" s="89" t="s">
        <v>128</v>
      </c>
      <c r="G17" s="181" t="s">
        <v>91</v>
      </c>
      <c r="H17" s="93">
        <v>13750</v>
      </c>
      <c r="I17" s="81"/>
      <c r="J17" s="46"/>
      <c r="K17" s="46"/>
      <c r="L17" s="46"/>
      <c r="M17" s="46"/>
      <c r="N17" s="46"/>
      <c r="O17" s="64"/>
      <c r="P17" s="46"/>
    </row>
    <row r="18" spans="2:17" s="47" customFormat="1" ht="20.25" customHeight="1" x14ac:dyDescent="0.2">
      <c r="B18" s="144">
        <v>13</v>
      </c>
      <c r="C18" s="97" t="s">
        <v>116</v>
      </c>
      <c r="D18" s="152" t="s">
        <v>19</v>
      </c>
      <c r="E18" s="152"/>
      <c r="F18" s="114">
        <v>74400</v>
      </c>
      <c r="G18" s="103" t="s">
        <v>123</v>
      </c>
      <c r="H18" s="92">
        <v>71540</v>
      </c>
      <c r="I18" s="86"/>
      <c r="J18" s="87"/>
      <c r="K18" s="46"/>
      <c r="L18" s="46"/>
      <c r="M18" s="46"/>
      <c r="N18" s="46"/>
      <c r="O18" s="46"/>
      <c r="P18" s="60"/>
      <c r="Q18" s="46"/>
    </row>
    <row r="19" spans="2:17" s="50" customFormat="1" ht="30" customHeight="1" x14ac:dyDescent="0.2">
      <c r="B19" s="144">
        <v>14</v>
      </c>
      <c r="C19" s="96" t="s">
        <v>18</v>
      </c>
      <c r="D19" s="176" t="s">
        <v>61</v>
      </c>
      <c r="E19" s="182" t="s">
        <v>63</v>
      </c>
      <c r="F19" s="90">
        <f>H19</f>
        <v>3962</v>
      </c>
      <c r="G19" s="114" t="s">
        <v>62</v>
      </c>
      <c r="H19" s="91">
        <v>3962</v>
      </c>
      <c r="I19" s="80"/>
      <c r="N19" s="49"/>
      <c r="O19" s="68"/>
    </row>
    <row r="20" spans="2:17" s="51" customFormat="1" ht="29.25" customHeight="1" x14ac:dyDescent="0.2">
      <c r="B20" s="144">
        <f>B19+1</f>
        <v>15</v>
      </c>
      <c r="C20" s="96" t="s">
        <v>70</v>
      </c>
      <c r="D20" s="176" t="s">
        <v>66</v>
      </c>
      <c r="E20" s="95" t="s">
        <v>67</v>
      </c>
      <c r="F20" s="89">
        <f>H20</f>
        <v>1616</v>
      </c>
      <c r="G20" s="95" t="s">
        <v>69</v>
      </c>
      <c r="H20" s="91">
        <v>1616</v>
      </c>
      <c r="I20" s="81"/>
      <c r="O20" s="63"/>
    </row>
    <row r="21" spans="2:17" s="28" customFormat="1" ht="20.25" customHeight="1" x14ac:dyDescent="0.2">
      <c r="B21" s="330">
        <f>B20+1</f>
        <v>16</v>
      </c>
      <c r="C21" s="271" t="s">
        <v>50</v>
      </c>
      <c r="D21" s="269" t="s">
        <v>93</v>
      </c>
      <c r="E21" s="95" t="s">
        <v>95</v>
      </c>
      <c r="F21" s="89">
        <f>H21</f>
        <v>582178</v>
      </c>
      <c r="G21" s="95" t="s">
        <v>130</v>
      </c>
      <c r="H21" s="183">
        <v>582178</v>
      </c>
      <c r="I21" s="84"/>
      <c r="J21" s="69"/>
      <c r="K21" s="69"/>
      <c r="L21" s="69"/>
      <c r="O21" s="60"/>
    </row>
    <row r="22" spans="2:17" s="28" customFormat="1" ht="12.75" x14ac:dyDescent="0.2">
      <c r="B22" s="332"/>
      <c r="C22" s="272"/>
      <c r="D22" s="270"/>
      <c r="E22" s="95"/>
      <c r="F22" s="89">
        <f>H22</f>
        <v>170384</v>
      </c>
      <c r="G22" s="95" t="s">
        <v>131</v>
      </c>
      <c r="H22" s="183">
        <v>170384</v>
      </c>
      <c r="I22" s="84"/>
      <c r="J22" s="69"/>
      <c r="K22" s="69"/>
      <c r="L22" s="69"/>
      <c r="O22" s="60"/>
    </row>
    <row r="23" spans="2:17" s="51" customFormat="1" ht="28.5" customHeight="1" x14ac:dyDescent="0.2">
      <c r="B23" s="144">
        <f>B21+1</f>
        <v>17</v>
      </c>
      <c r="C23" s="96" t="s">
        <v>79</v>
      </c>
      <c r="D23" s="361" t="s">
        <v>66</v>
      </c>
      <c r="E23" s="361"/>
      <c r="F23" s="114">
        <v>419688</v>
      </c>
      <c r="G23" s="95" t="s">
        <v>96</v>
      </c>
      <c r="H23" s="184">
        <v>419688</v>
      </c>
      <c r="I23" s="81"/>
      <c r="J23" s="66"/>
      <c r="K23" s="66"/>
      <c r="L23" s="66"/>
      <c r="M23" s="66"/>
      <c r="N23" s="66"/>
      <c r="O23" s="65"/>
      <c r="P23" s="66"/>
    </row>
    <row r="24" spans="2:17" s="47" customFormat="1" ht="38.25" x14ac:dyDescent="0.2">
      <c r="B24" s="144">
        <f>B23+1</f>
        <v>18</v>
      </c>
      <c r="C24" s="97" t="s">
        <v>103</v>
      </c>
      <c r="D24" s="341" t="s">
        <v>101</v>
      </c>
      <c r="E24" s="343"/>
      <c r="F24" s="114">
        <v>197633</v>
      </c>
      <c r="G24" s="103" t="s">
        <v>102</v>
      </c>
      <c r="H24" s="185">
        <v>183993</v>
      </c>
      <c r="I24" s="86"/>
      <c r="J24" s="87"/>
      <c r="K24" s="46"/>
      <c r="L24" s="46"/>
      <c r="M24" s="46"/>
      <c r="N24" s="46"/>
      <c r="O24" s="46"/>
      <c r="P24" s="60"/>
      <c r="Q24" s="46"/>
    </row>
    <row r="25" spans="2:17" s="37" customFormat="1" ht="24.75" customHeight="1" x14ac:dyDescent="0.25">
      <c r="B25" s="25"/>
      <c r="C25" s="70" t="s">
        <v>1</v>
      </c>
      <c r="D25" s="357"/>
      <c r="E25" s="358"/>
      <c r="F25" s="358"/>
      <c r="G25" s="359"/>
      <c r="H25" s="94">
        <f>SUM(H3:H24)</f>
        <v>2403161</v>
      </c>
      <c r="I25" s="82"/>
      <c r="O25" s="59"/>
    </row>
    <row r="26" spans="2:17" x14ac:dyDescent="0.2">
      <c r="O26" s="60"/>
    </row>
    <row r="27" spans="2:17" x14ac:dyDescent="0.2">
      <c r="C27" s="74"/>
      <c r="H27" s="58" t="s">
        <v>35</v>
      </c>
      <c r="O27" s="60"/>
    </row>
  </sheetData>
  <mergeCells count="20">
    <mergeCell ref="H15:H16"/>
    <mergeCell ref="G15:G16"/>
    <mergeCell ref="B7:B8"/>
    <mergeCell ref="C7:C8"/>
    <mergeCell ref="G7:G8"/>
    <mergeCell ref="H7:H8"/>
    <mergeCell ref="B9:B10"/>
    <mergeCell ref="C9:C10"/>
    <mergeCell ref="G9:G10"/>
    <mergeCell ref="H9:H10"/>
    <mergeCell ref="D25:G25"/>
    <mergeCell ref="D17:E17"/>
    <mergeCell ref="D23:E23"/>
    <mergeCell ref="D24:E24"/>
    <mergeCell ref="D15:E15"/>
    <mergeCell ref="B21:B22"/>
    <mergeCell ref="C21:C22"/>
    <mergeCell ref="D21:D22"/>
    <mergeCell ref="B15:B16"/>
    <mergeCell ref="C15:C1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4"/>
  <dimension ref="A1:K32"/>
  <sheetViews>
    <sheetView zoomScale="75" zoomScaleNormal="75" workbookViewId="0">
      <selection activeCell="B14" sqref="B14"/>
    </sheetView>
  </sheetViews>
  <sheetFormatPr defaultRowHeight="15" x14ac:dyDescent="0.2"/>
  <cols>
    <col min="1" max="1" width="6.7109375" style="10" customWidth="1"/>
    <col min="2" max="2" width="47" style="11" customWidth="1"/>
    <col min="3" max="3" width="12.7109375" style="1" hidden="1" customWidth="1"/>
    <col min="4" max="4" width="13.28515625" style="1" hidden="1" customWidth="1"/>
    <col min="5" max="5" width="14.5703125" style="2" hidden="1" customWidth="1"/>
    <col min="6" max="6" width="25.7109375" style="6" hidden="1" customWidth="1"/>
    <col min="7" max="7" width="26.85546875" style="2" customWidth="1"/>
    <col min="8" max="8" width="21.140625" style="2" customWidth="1"/>
    <col min="9" max="9" width="13.85546875" style="2" bestFit="1" customWidth="1"/>
    <col min="10" max="16384" width="9.140625" style="2"/>
  </cols>
  <sheetData>
    <row r="1" spans="1:11" ht="24" customHeight="1" x14ac:dyDescent="0.3">
      <c r="A1" s="370" t="s">
        <v>156</v>
      </c>
      <c r="B1" s="370"/>
      <c r="C1" s="370"/>
      <c r="D1" s="370"/>
      <c r="E1" s="370"/>
      <c r="F1" s="370"/>
      <c r="G1" s="370"/>
      <c r="H1" s="370"/>
    </row>
    <row r="2" spans="1:11" ht="15.75" thickBot="1" x14ac:dyDescent="0.25"/>
    <row r="3" spans="1:11" s="5" customFormat="1" ht="30" customHeight="1" x14ac:dyDescent="0.2">
      <c r="A3" s="372" t="s">
        <v>0</v>
      </c>
      <c r="B3" s="374" t="s">
        <v>14</v>
      </c>
      <c r="C3" s="376" t="s">
        <v>4</v>
      </c>
      <c r="D3" s="378" t="s">
        <v>5</v>
      </c>
      <c r="E3" s="378"/>
      <c r="F3" s="22" t="s">
        <v>2</v>
      </c>
      <c r="G3" s="380" t="s">
        <v>37</v>
      </c>
      <c r="H3" s="368" t="s">
        <v>80</v>
      </c>
    </row>
    <row r="4" spans="1:11" s="3" customFormat="1" ht="18" customHeight="1" x14ac:dyDescent="0.2">
      <c r="A4" s="373"/>
      <c r="B4" s="375"/>
      <c r="C4" s="377"/>
      <c r="D4" s="379"/>
      <c r="E4" s="379"/>
      <c r="F4" s="20" t="s">
        <v>6</v>
      </c>
      <c r="G4" s="381"/>
      <c r="H4" s="369"/>
    </row>
    <row r="5" spans="1:11" s="9" customFormat="1" ht="35.1" customHeight="1" x14ac:dyDescent="0.25">
      <c r="A5" s="13" t="s">
        <v>16</v>
      </c>
      <c r="B5" s="8" t="s">
        <v>8</v>
      </c>
      <c r="C5" s="7"/>
      <c r="D5" s="7"/>
      <c r="E5" s="12"/>
      <c r="F5" s="18"/>
      <c r="G5" s="39">
        <f>'ΕΡΓΑ-ΜΕΛΕΤΕΣ'!H49</f>
        <v>19822003</v>
      </c>
      <c r="H5" s="40">
        <f>'ΕΡΓΑ-ΜΕΛΕΤΕΣ'!I49</f>
        <v>4144994</v>
      </c>
      <c r="I5" s="85"/>
      <c r="K5" s="9" t="s">
        <v>35</v>
      </c>
    </row>
    <row r="6" spans="1:11" s="9" customFormat="1" ht="35.1" customHeight="1" x14ac:dyDescent="0.3">
      <c r="A6" s="13" t="s">
        <v>9</v>
      </c>
      <c r="B6" s="8" t="s">
        <v>11</v>
      </c>
      <c r="C6" s="7"/>
      <c r="D6" s="7"/>
      <c r="E6" s="12"/>
      <c r="F6" s="18"/>
      <c r="G6" s="43">
        <f>'ΕΡΓΑ-ΜΕΛΕΤΕΣ'!H70</f>
        <v>1438575.76</v>
      </c>
      <c r="H6" s="44">
        <f>'ΕΡΓΑ-ΜΕΛΕΤΕΣ'!I70</f>
        <v>424849</v>
      </c>
    </row>
    <row r="7" spans="1:11" s="9" customFormat="1" ht="35.1" customHeight="1" x14ac:dyDescent="0.3">
      <c r="A7" s="13" t="s">
        <v>10</v>
      </c>
      <c r="B7" s="8" t="s">
        <v>12</v>
      </c>
      <c r="C7" s="7"/>
      <c r="D7" s="7"/>
      <c r="E7" s="12"/>
      <c r="F7" s="18"/>
      <c r="G7" s="41"/>
      <c r="H7" s="44">
        <f>ΣΥΝΕΧΙΖΟΜΕΝΑ!H25</f>
        <v>2403161</v>
      </c>
    </row>
    <row r="8" spans="1:11" s="9" customFormat="1" ht="39.950000000000003" customHeight="1" thickBot="1" x14ac:dyDescent="0.3">
      <c r="A8" s="14"/>
      <c r="B8" s="15" t="s">
        <v>1</v>
      </c>
      <c r="C8" s="16"/>
      <c r="D8" s="16"/>
      <c r="E8" s="17"/>
      <c r="F8" s="19"/>
      <c r="G8" s="42"/>
      <c r="H8" s="45">
        <f>SUM(H5:H7)</f>
        <v>6973004</v>
      </c>
    </row>
    <row r="9" spans="1:11" x14ac:dyDescent="0.2">
      <c r="G9" s="3"/>
    </row>
    <row r="10" spans="1:11" x14ac:dyDescent="0.2">
      <c r="B10" s="131" t="s">
        <v>182</v>
      </c>
      <c r="G10" s="3"/>
    </row>
    <row r="11" spans="1:11" x14ac:dyDescent="0.2">
      <c r="B11" s="52"/>
      <c r="C11" s="53"/>
      <c r="D11" s="53"/>
      <c r="E11" s="54"/>
      <c r="F11" s="55"/>
      <c r="G11" s="56"/>
    </row>
    <row r="12" spans="1:11" x14ac:dyDescent="0.2">
      <c r="B12" s="371" t="s">
        <v>107</v>
      </c>
      <c r="C12" s="371"/>
      <c r="D12" s="371"/>
      <c r="E12" s="371"/>
      <c r="F12" s="371"/>
      <c r="G12" s="371"/>
    </row>
    <row r="13" spans="1:11" x14ac:dyDescent="0.2">
      <c r="B13" s="371" t="s">
        <v>108</v>
      </c>
      <c r="C13" s="371"/>
      <c r="D13" s="371"/>
      <c r="E13" s="371"/>
      <c r="F13" s="371"/>
      <c r="G13" s="371"/>
    </row>
    <row r="14" spans="1:11" x14ac:dyDescent="0.2">
      <c r="B14" s="52"/>
      <c r="C14" s="53"/>
      <c r="D14" s="53"/>
      <c r="E14" s="54"/>
      <c r="F14" s="57" t="s">
        <v>13</v>
      </c>
      <c r="G14" s="57"/>
    </row>
    <row r="15" spans="1:11" x14ac:dyDescent="0.2">
      <c r="B15" s="371"/>
      <c r="C15" s="371"/>
      <c r="D15" s="371"/>
      <c r="E15" s="371"/>
      <c r="F15" s="371"/>
      <c r="G15" s="371"/>
    </row>
    <row r="16" spans="1:11" x14ac:dyDescent="0.2">
      <c r="B16" s="371"/>
      <c r="C16" s="371"/>
      <c r="D16" s="371"/>
      <c r="E16" s="371"/>
      <c r="F16" s="371"/>
      <c r="G16" s="371"/>
    </row>
    <row r="17" spans="2:9" x14ac:dyDescent="0.2">
      <c r="B17" s="371" t="s">
        <v>109</v>
      </c>
      <c r="C17" s="371"/>
      <c r="D17" s="371"/>
      <c r="E17" s="371"/>
      <c r="F17" s="371"/>
      <c r="G17" s="371"/>
    </row>
    <row r="18" spans="2:9" x14ac:dyDescent="0.2">
      <c r="B18" s="371"/>
      <c r="C18" s="371"/>
      <c r="D18" s="371"/>
      <c r="E18" s="371"/>
      <c r="F18" s="371"/>
      <c r="G18" s="371"/>
    </row>
    <row r="19" spans="2:9" x14ac:dyDescent="0.2">
      <c r="B19" s="4"/>
      <c r="C19" s="38"/>
      <c r="D19" s="4"/>
      <c r="E19" s="38"/>
      <c r="F19" s="4"/>
      <c r="G19" s="38"/>
    </row>
    <row r="20" spans="2:9" x14ac:dyDescent="0.2">
      <c r="B20" s="4"/>
      <c r="C20" s="38"/>
      <c r="D20" s="4"/>
      <c r="E20" s="38"/>
      <c r="F20" s="4"/>
      <c r="G20" s="38"/>
    </row>
    <row r="21" spans="2:9" x14ac:dyDescent="0.2">
      <c r="B21" s="4"/>
      <c r="C21" s="38"/>
      <c r="D21" s="4"/>
      <c r="E21" s="38"/>
      <c r="F21" s="4"/>
      <c r="G21" s="38"/>
      <c r="I21" s="2" t="s">
        <v>47</v>
      </c>
    </row>
    <row r="22" spans="2:9" x14ac:dyDescent="0.2">
      <c r="B22" s="4"/>
      <c r="C22" s="38"/>
      <c r="D22" s="4"/>
      <c r="E22" s="38"/>
      <c r="F22" s="4"/>
      <c r="G22" s="38"/>
    </row>
    <row r="32" spans="2:9" x14ac:dyDescent="0.2">
      <c r="H32" s="2" t="s">
        <v>47</v>
      </c>
    </row>
  </sheetData>
  <mergeCells count="13">
    <mergeCell ref="B16:G16"/>
    <mergeCell ref="B17:G17"/>
    <mergeCell ref="B18:G18"/>
    <mergeCell ref="H3:H4"/>
    <mergeCell ref="A1:H1"/>
    <mergeCell ref="B15:G15"/>
    <mergeCell ref="B12:G12"/>
    <mergeCell ref="B13:G13"/>
    <mergeCell ref="A3:A4"/>
    <mergeCell ref="B3:B4"/>
    <mergeCell ref="C3:C4"/>
    <mergeCell ref="D3:E4"/>
    <mergeCell ref="G3:G4"/>
  </mergeCells>
  <phoneticPr fontId="0" type="noConversion"/>
  <printOptions horizontalCentered="1"/>
  <pageMargins left="0.39370078740157483" right="0.19685039370078741" top="0.59055118110236227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6</vt:i4>
      </vt:variant>
    </vt:vector>
  </HeadingPairs>
  <TitlesOfParts>
    <vt:vector size="9" baseType="lpstr">
      <vt:lpstr>ΕΡΓΑ-ΜΕΛΕΤΕΣ</vt:lpstr>
      <vt:lpstr>ΣΥΝΕΧΙΖΟΜΕΝΑ</vt:lpstr>
      <vt:lpstr>ΑΝΑΚΕΦΑΛΑΙΩΣΗ</vt:lpstr>
      <vt:lpstr>ΑΝΑΚΕΦΑΛΑΙΩΣΗ!Print_Area</vt:lpstr>
      <vt:lpstr>'ΕΡΓΑ-ΜΕΛΕΤΕΣ'!Print_Area</vt:lpstr>
      <vt:lpstr>ΣΥΝΕΧΙΖΟΜΕΝΑ!Print_Area</vt:lpstr>
      <vt:lpstr>ΑΝΑΚΕΦΑΛΑΙΩΣΗ!Print_Titles</vt:lpstr>
      <vt:lpstr>'ΕΡΓΑ-ΜΕΛΕΤΕΣ'!Print_Titles</vt:lpstr>
      <vt:lpstr>ΣΥΝΕΧΙΖΟΜΕΝΑ!Print_Titles</vt:lpstr>
    </vt:vector>
  </TitlesOfParts>
  <Company>ΔΗΜΟΣ ΚΑΛΛΙΘΕΑΣ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ΤΕΧΝΙΚΟ ΠΡΟΓΡΑΜΜΑ 2002</dc:title>
  <dc:creator>Ι. ΚΑΪΜΑΖΟΓΛΟΥ-Θ. ΠΑΠΠΑ</dc:creator>
  <cp:lastModifiedBy>Γιώργος Αθανασιάδης</cp:lastModifiedBy>
  <cp:lastPrinted>2022-05-13T12:48:04Z</cp:lastPrinted>
  <dcterms:created xsi:type="dcterms:W3CDTF">2000-11-20T12:09:58Z</dcterms:created>
  <dcterms:modified xsi:type="dcterms:W3CDTF">2022-05-13T13:22:03Z</dcterms:modified>
</cp:coreProperties>
</file>